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30" i="1" s="1"/>
  <c r="L30" i="1" s="1"/>
  <c r="G11" i="1"/>
  <c r="K174" i="1" l="1"/>
  <c r="L174" i="1" s="1"/>
  <c r="K142" i="1"/>
  <c r="L142" i="1" s="1"/>
  <c r="K204" i="1"/>
  <c r="L204" i="1" s="1"/>
  <c r="K78" i="1"/>
  <c r="L78" i="1" s="1"/>
  <c r="K188" i="1"/>
  <c r="L188" i="1" s="1"/>
  <c r="K14" i="1"/>
  <c r="L14" i="1" s="1"/>
  <c r="K201" i="1"/>
  <c r="L201" i="1" s="1"/>
  <c r="K186" i="1"/>
  <c r="L186" i="1" s="1"/>
  <c r="K166" i="1"/>
  <c r="L166" i="1" s="1"/>
  <c r="K126" i="1"/>
  <c r="L126" i="1" s="1"/>
  <c r="K62" i="1"/>
  <c r="L62" i="1" s="1"/>
  <c r="K196" i="1"/>
  <c r="L196" i="1" s="1"/>
  <c r="K180" i="1"/>
  <c r="L180" i="1" s="1"/>
  <c r="K158" i="1"/>
  <c r="L158" i="1" s="1"/>
  <c r="K110" i="1"/>
  <c r="L110" i="1" s="1"/>
  <c r="K46" i="1"/>
  <c r="L46" i="1" s="1"/>
  <c r="K193" i="1"/>
  <c r="L193" i="1" s="1"/>
  <c r="K179" i="1"/>
  <c r="L179" i="1" s="1"/>
  <c r="K150" i="1"/>
  <c r="L150" i="1" s="1"/>
  <c r="K94" i="1"/>
  <c r="L94" i="1" s="1"/>
  <c r="K15" i="1"/>
  <c r="L15" i="1" s="1"/>
  <c r="H206" i="1"/>
  <c r="I206" i="1"/>
  <c r="K199" i="1"/>
  <c r="L199" i="1" s="1"/>
  <c r="K191" i="1"/>
  <c r="L191" i="1" s="1"/>
  <c r="K183" i="1"/>
  <c r="L183" i="1" s="1"/>
  <c r="K178" i="1"/>
  <c r="L178" i="1" s="1"/>
  <c r="K170" i="1"/>
  <c r="L170" i="1" s="1"/>
  <c r="K162" i="1"/>
  <c r="L162" i="1" s="1"/>
  <c r="K154" i="1"/>
  <c r="L154" i="1" s="1"/>
  <c r="K146" i="1"/>
  <c r="L146" i="1" s="1"/>
  <c r="K134" i="1"/>
  <c r="L134" i="1" s="1"/>
  <c r="K118" i="1"/>
  <c r="L118" i="1" s="1"/>
  <c r="K102" i="1"/>
  <c r="L102" i="1" s="1"/>
  <c r="K86" i="1"/>
  <c r="L86" i="1" s="1"/>
  <c r="K70" i="1"/>
  <c r="L70" i="1" s="1"/>
  <c r="K54" i="1"/>
  <c r="L54" i="1" s="1"/>
  <c r="K38" i="1"/>
  <c r="L38" i="1" s="1"/>
  <c r="K22" i="1"/>
  <c r="L22" i="1" s="1"/>
  <c r="K172" i="1"/>
  <c r="L172" i="1" s="1"/>
  <c r="K164" i="1"/>
  <c r="L164" i="1" s="1"/>
  <c r="K156" i="1"/>
  <c r="L156" i="1" s="1"/>
  <c r="K148" i="1"/>
  <c r="L148" i="1" s="1"/>
  <c r="K138" i="1"/>
  <c r="L138" i="1" s="1"/>
  <c r="K122" i="1"/>
  <c r="L122" i="1" s="1"/>
  <c r="K106" i="1"/>
  <c r="L106" i="1" s="1"/>
  <c r="K90" i="1"/>
  <c r="L90" i="1" s="1"/>
  <c r="K74" i="1"/>
  <c r="L74" i="1" s="1"/>
  <c r="K58" i="1"/>
  <c r="L58" i="1" s="1"/>
  <c r="K42" i="1"/>
  <c r="L42" i="1" s="1"/>
  <c r="K26" i="1"/>
  <c r="L26" i="1" s="1"/>
  <c r="K198" i="1"/>
  <c r="L198" i="1" s="1"/>
  <c r="K190" i="1"/>
  <c r="L190" i="1" s="1"/>
  <c r="K181" i="1"/>
  <c r="L181" i="1" s="1"/>
  <c r="K176" i="1"/>
  <c r="L176" i="1" s="1"/>
  <c r="K168" i="1"/>
  <c r="L168" i="1" s="1"/>
  <c r="K160" i="1"/>
  <c r="L160" i="1" s="1"/>
  <c r="K152" i="1"/>
  <c r="L152" i="1" s="1"/>
  <c r="K144" i="1"/>
  <c r="L144" i="1" s="1"/>
  <c r="K130" i="1"/>
  <c r="L130" i="1" s="1"/>
  <c r="K114" i="1"/>
  <c r="L114" i="1" s="1"/>
  <c r="K98" i="1"/>
  <c r="L98" i="1" s="1"/>
  <c r="K82" i="1"/>
  <c r="L82" i="1" s="1"/>
  <c r="K66" i="1"/>
  <c r="L66" i="1" s="1"/>
  <c r="K50" i="1"/>
  <c r="L50" i="1" s="1"/>
  <c r="K34" i="1"/>
  <c r="L34" i="1" s="1"/>
  <c r="K18" i="1"/>
  <c r="L18" i="1" s="1"/>
  <c r="K205" i="1"/>
  <c r="L205" i="1" s="1"/>
  <c r="K202" i="1"/>
  <c r="L202" i="1" s="1"/>
  <c r="K195" i="1"/>
  <c r="L195" i="1" s="1"/>
  <c r="K192" i="1"/>
  <c r="L192" i="1" s="1"/>
  <c r="K189" i="1"/>
  <c r="L189" i="1" s="1"/>
  <c r="K185" i="1"/>
  <c r="L185" i="1" s="1"/>
  <c r="K182" i="1"/>
  <c r="L182" i="1" s="1"/>
  <c r="K177" i="1"/>
  <c r="L177" i="1" s="1"/>
  <c r="K173" i="1"/>
  <c r="L173" i="1" s="1"/>
  <c r="K169" i="1"/>
  <c r="L169" i="1" s="1"/>
  <c r="K165" i="1"/>
  <c r="L165" i="1" s="1"/>
  <c r="K161" i="1"/>
  <c r="L161" i="1" s="1"/>
  <c r="K157" i="1"/>
  <c r="L157" i="1" s="1"/>
  <c r="K153" i="1"/>
  <c r="L153" i="1" s="1"/>
  <c r="K149" i="1"/>
  <c r="L149" i="1" s="1"/>
  <c r="K145" i="1"/>
  <c r="L145" i="1" s="1"/>
  <c r="K141" i="1"/>
  <c r="L141" i="1" s="1"/>
  <c r="K137" i="1"/>
  <c r="L137" i="1" s="1"/>
  <c r="K133" i="1"/>
  <c r="L133" i="1" s="1"/>
  <c r="K129" i="1"/>
  <c r="L129" i="1" s="1"/>
  <c r="K125" i="1"/>
  <c r="L125" i="1" s="1"/>
  <c r="K121" i="1"/>
  <c r="L121" i="1" s="1"/>
  <c r="K117" i="1"/>
  <c r="L117" i="1" s="1"/>
  <c r="K113" i="1"/>
  <c r="L113" i="1" s="1"/>
  <c r="K109" i="1"/>
  <c r="L109" i="1" s="1"/>
  <c r="K105" i="1"/>
  <c r="L105" i="1" s="1"/>
  <c r="K101" i="1"/>
  <c r="L101" i="1" s="1"/>
  <c r="K97" i="1"/>
  <c r="L97" i="1" s="1"/>
  <c r="K93" i="1"/>
  <c r="L93" i="1" s="1"/>
  <c r="K89" i="1"/>
  <c r="L89" i="1" s="1"/>
  <c r="K85" i="1"/>
  <c r="L85" i="1" s="1"/>
  <c r="K81" i="1"/>
  <c r="L81" i="1" s="1"/>
  <c r="K77" i="1"/>
  <c r="L77" i="1" s="1"/>
  <c r="K73" i="1"/>
  <c r="L73" i="1" s="1"/>
  <c r="K69" i="1"/>
  <c r="L69" i="1" s="1"/>
  <c r="K65" i="1"/>
  <c r="L65" i="1" s="1"/>
  <c r="K61" i="1"/>
  <c r="L61" i="1" s="1"/>
  <c r="K57" i="1"/>
  <c r="L57" i="1" s="1"/>
  <c r="K53" i="1"/>
  <c r="L53" i="1" s="1"/>
  <c r="K49" i="1"/>
  <c r="L49" i="1" s="1"/>
  <c r="K45" i="1"/>
  <c r="L45" i="1" s="1"/>
  <c r="K41" i="1"/>
  <c r="L41" i="1" s="1"/>
  <c r="K37" i="1"/>
  <c r="L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140" i="1"/>
  <c r="L140" i="1" s="1"/>
  <c r="K136" i="1"/>
  <c r="L136" i="1" s="1"/>
  <c r="K132" i="1"/>
  <c r="L132" i="1" s="1"/>
  <c r="K128" i="1"/>
  <c r="L128" i="1" s="1"/>
  <c r="K124" i="1"/>
  <c r="L124" i="1" s="1"/>
  <c r="K120" i="1"/>
  <c r="L120" i="1" s="1"/>
  <c r="K116" i="1"/>
  <c r="L116" i="1" s="1"/>
  <c r="K112" i="1"/>
  <c r="L112" i="1" s="1"/>
  <c r="K108" i="1"/>
  <c r="L108" i="1" s="1"/>
  <c r="K104" i="1"/>
  <c r="L104" i="1" s="1"/>
  <c r="K100" i="1"/>
  <c r="L100" i="1" s="1"/>
  <c r="K96" i="1"/>
  <c r="L96" i="1" s="1"/>
  <c r="K92" i="1"/>
  <c r="L92" i="1" s="1"/>
  <c r="K88" i="1"/>
  <c r="L88" i="1" s="1"/>
  <c r="K84" i="1"/>
  <c r="L84" i="1" s="1"/>
  <c r="K80" i="1"/>
  <c r="L80" i="1" s="1"/>
  <c r="K76" i="1"/>
  <c r="L76" i="1" s="1"/>
  <c r="K72" i="1"/>
  <c r="L72" i="1" s="1"/>
  <c r="K68" i="1"/>
  <c r="L68" i="1" s="1"/>
  <c r="K64" i="1"/>
  <c r="L64" i="1" s="1"/>
  <c r="K60" i="1"/>
  <c r="L60" i="1" s="1"/>
  <c r="K56" i="1"/>
  <c r="L56" i="1" s="1"/>
  <c r="K52" i="1"/>
  <c r="L52" i="1" s="1"/>
  <c r="K48" i="1"/>
  <c r="L48" i="1" s="1"/>
  <c r="K44" i="1"/>
  <c r="L44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  <c r="K11" i="1"/>
  <c r="L11" i="1" s="1"/>
  <c r="K203" i="1"/>
  <c r="L203" i="1" s="1"/>
  <c r="K200" i="1"/>
  <c r="L200" i="1" s="1"/>
  <c r="K197" i="1"/>
  <c r="L197" i="1" s="1"/>
  <c r="K194" i="1"/>
  <c r="L194" i="1" s="1"/>
  <c r="K187" i="1"/>
  <c r="L187" i="1" s="1"/>
  <c r="K184" i="1"/>
  <c r="L184" i="1" s="1"/>
  <c r="K175" i="1"/>
  <c r="L175" i="1" s="1"/>
  <c r="K171" i="1"/>
  <c r="L171" i="1" s="1"/>
  <c r="K167" i="1"/>
  <c r="L167" i="1" s="1"/>
  <c r="K163" i="1"/>
  <c r="L163" i="1" s="1"/>
  <c r="K159" i="1"/>
  <c r="L159" i="1" s="1"/>
  <c r="K155" i="1"/>
  <c r="L155" i="1" s="1"/>
  <c r="K151" i="1"/>
  <c r="L151" i="1" s="1"/>
  <c r="K147" i="1"/>
  <c r="L147" i="1" s="1"/>
  <c r="K143" i="1"/>
  <c r="L143" i="1" s="1"/>
  <c r="K139" i="1"/>
  <c r="L139" i="1" s="1"/>
  <c r="K135" i="1"/>
  <c r="L135" i="1" s="1"/>
  <c r="K131" i="1"/>
  <c r="L131" i="1" s="1"/>
  <c r="K127" i="1"/>
  <c r="L127" i="1" s="1"/>
  <c r="K123" i="1"/>
  <c r="L123" i="1" s="1"/>
  <c r="K119" i="1"/>
  <c r="L119" i="1" s="1"/>
  <c r="K115" i="1"/>
  <c r="L115" i="1" s="1"/>
  <c r="K111" i="1"/>
  <c r="L111" i="1" s="1"/>
  <c r="K107" i="1"/>
  <c r="L107" i="1" s="1"/>
  <c r="K103" i="1"/>
  <c r="L103" i="1" s="1"/>
  <c r="K99" i="1"/>
  <c r="L99" i="1" s="1"/>
  <c r="K95" i="1"/>
  <c r="L95" i="1" s="1"/>
  <c r="K91" i="1"/>
  <c r="L91" i="1" s="1"/>
  <c r="K87" i="1"/>
  <c r="L87" i="1" s="1"/>
  <c r="K83" i="1"/>
  <c r="L83" i="1" s="1"/>
  <c r="K79" i="1"/>
  <c r="L79" i="1" s="1"/>
  <c r="K75" i="1"/>
  <c r="L75" i="1" s="1"/>
  <c r="K71" i="1"/>
  <c r="L71" i="1" s="1"/>
  <c r="K67" i="1"/>
  <c r="L67" i="1" s="1"/>
  <c r="K63" i="1"/>
  <c r="L63" i="1" s="1"/>
  <c r="K59" i="1"/>
  <c r="L59" i="1" s="1"/>
  <c r="K55" i="1"/>
  <c r="L55" i="1" s="1"/>
  <c r="K51" i="1"/>
  <c r="L51" i="1" s="1"/>
  <c r="K47" i="1"/>
  <c r="L47" i="1" s="1"/>
  <c r="K43" i="1"/>
  <c r="L43" i="1" s="1"/>
  <c r="K39" i="1"/>
  <c r="L39" i="1" s="1"/>
  <c r="K35" i="1"/>
  <c r="L35" i="1" s="1"/>
  <c r="K31" i="1"/>
  <c r="L31" i="1" s="1"/>
  <c r="K27" i="1"/>
  <c r="L27" i="1" s="1"/>
  <c r="K23" i="1"/>
  <c r="L23" i="1" s="1"/>
  <c r="K19" i="1"/>
  <c r="L19" i="1" s="1"/>
  <c r="M206" i="1"/>
  <c r="J210" i="1" s="1"/>
  <c r="L206" i="1" l="1"/>
  <c r="K206" i="1"/>
</calcChain>
</file>

<file path=xl/sharedStrings.xml><?xml version="1.0" encoding="utf-8"?>
<sst xmlns="http://schemas.openxmlformats.org/spreadsheetml/2006/main" count="861" uniqueCount="416">
  <si>
    <t>Адрес дома : Печорская ул., д. 14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</si>
  <si>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</si>
  <si>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</si>
  <si>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</si>
  <si>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</si>
  <si>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</si>
  <si>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</si>
  <si>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</si>
  <si>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</si>
  <si>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</si>
  <si>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</si>
  <si>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</si>
  <si>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</si>
  <si>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</si>
  <si>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</si>
  <si>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</si>
  <si>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</si>
  <si>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</si>
  <si>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</si>
  <si>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</si>
  <si>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</si>
  <si>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</si>
  <si>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</si>
  <si>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</si>
  <si>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</si>
  <si>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</si>
  <si>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</si>
  <si>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</si>
  <si>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</si>
  <si>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</si>
  <si>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</si>
  <si>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</si>
  <si>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</si>
  <si>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</si>
  <si>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</si>
  <si>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</si>
  <si>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</si>
  <si>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</si>
  <si>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</si>
  <si>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</si>
  <si>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</si>
  <si>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</si>
  <si>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</si>
  <si>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</si>
  <si>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</si>
  <si>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</si>
  <si>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</si>
  <si>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</si>
  <si>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</si>
  <si>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</si>
  <si>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</si>
  <si>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</si>
  <si>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</si>
  <si>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</si>
  <si>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</si>
  <si>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</si>
  <si>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</si>
  <si>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</si>
  <si>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</si>
  <si>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</si>
  <si>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</si>
  <si>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</si>
  <si>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</si>
  <si>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</si>
  <si>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</si>
  <si>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</si>
  <si>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</si>
  <si>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</si>
  <si>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</si>
  <si>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</si>
  <si>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</si>
  <si>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</si>
  <si>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</si>
  <si>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</si>
  <si>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</si>
  <si>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</si>
  <si>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</si>
  <si>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</si>
  <si>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</si>
  <si>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</si>
  <si>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</si>
  <si>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</si>
  <si>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</si>
  <si>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</si>
  <si>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</si>
  <si>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</si>
  <si>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</si>
  <si>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</si>
  <si>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</si>
  <si>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</si>
  <si>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</si>
  <si>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</si>
  <si>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</si>
  <si>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</si>
  <si>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</si>
  <si>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</si>
  <si>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</si>
  <si>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</si>
  <si>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</si>
  <si>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</si>
  <si>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</si>
  <si>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</si>
  <si>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</si>
  <si>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</si>
  <si>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</si>
  <si>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</si>
  <si>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</si>
  <si>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</si>
  <si>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</si>
  <si>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</si>
  <si>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</si>
  <si>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</si>
  <si>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</si>
  <si>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</si>
  <si>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</si>
  <si>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</si>
  <si>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</si>
  <si>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</si>
  <si>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</si>
  <si>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</si>
  <si>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</si>
  <si>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</si>
  <si>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</si>
  <si>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</si>
  <si>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</si>
  <si>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</si>
  <si>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</si>
  <si>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</si>
  <si>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</si>
  <si>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</si>
  <si>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</si>
  <si>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</si>
  <si>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</si>
  <si>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</si>
  <si>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</si>
  <si>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</si>
  <si>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</si>
  <si>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</si>
  <si>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</si>
  <si>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</si>
  <si>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</si>
  <si>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</si>
  <si>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</si>
  <si>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</si>
  <si>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</si>
  <si>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</si>
  <si>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</si>
  <si>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</si>
  <si>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</si>
  <si>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</si>
  <si>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</si>
  <si>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</si>
  <si>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</si>
  <si>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</si>
  <si>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</si>
  <si>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</si>
  <si>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</si>
  <si>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</si>
  <si>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</si>
  <si>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</si>
  <si>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</si>
  <si>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</si>
  <si>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</si>
  <si>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</si>
  <si>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</si>
  <si>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</si>
  <si>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</si>
  <si>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</si>
  <si>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</si>
  <si>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</si>
  <si>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</si>
  <si>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</si>
  <si>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</si>
  <si>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</si>
  <si>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</si>
  <si>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</si>
  <si>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</si>
  <si>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</si>
  <si>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</si>
  <si>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</si>
  <si>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</si>
  <si>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</si>
  <si>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</si>
  <si>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</si>
  <si>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</si>
  <si>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</si>
  <si>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</si>
  <si>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</si>
  <si>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</si>
  <si>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</si>
  <si>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</si>
  <si>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</si>
  <si>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</si>
  <si>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</si>
  <si>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</si>
  <si>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</si>
  <si>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</si>
  <si>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</si>
  <si>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</si>
  <si>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</si>
  <si>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</si>
  <si>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</si>
  <si>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</si>
  <si>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</si>
  <si>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</si>
  <si>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</si>
  <si>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</si>
  <si>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</si>
  <si>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</si>
  <si>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</si>
  <si>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</si>
  <si>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</si>
  <si>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</si>
  <si>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</si>
  <si>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</si>
  <si>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</si>
  <si>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</si>
  <si>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</si>
  <si>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</si>
  <si>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</si>
  <si>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</si>
  <si>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</si>
  <si>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</si>
  <si>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</si>
  <si>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</si>
  <si>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</si>
  <si>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</si>
  <si>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</si>
  <si>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</si>
  <si>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</si>
  <si>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</si>
  <si>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</si>
  <si>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</si>
  <si>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</si>
  <si>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</si>
  <si>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</si>
  <si>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</si>
  <si>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</si>
  <si>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</si>
  <si>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</si>
  <si>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</si>
  <si>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</si>
  <si>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</si>
  <si>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</si>
  <si>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</si>
  <si>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</si>
  <si>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</si>
  <si>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</si>
  <si>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</si>
  <si>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</si>
  <si>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</si>
  <si>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</si>
  <si>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</si>
  <si>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</si>
  <si>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</si>
  <si>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</si>
  <si>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</si>
  <si>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</si>
  <si>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</si>
  <si>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</si>
  <si>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</si>
  <si>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</si>
  <si>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шт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</si>
  <si>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</si>
  <si>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</si>
  <si>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</si>
  <si>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</si>
  <si>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</si>
  <si>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</si>
  <si>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</si>
  <si>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</si>
  <si>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</si>
  <si>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</si>
  <si>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</si>
  <si>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</si>
  <si>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</si>
  <si>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</si>
  <si>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</si>
  <si>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</si>
  <si>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</si>
  <si>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</si>
  <si>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</si>
  <si>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</si>
  <si>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</si>
  <si>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</si>
  <si>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</si>
  <si>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</si>
  <si>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</si>
  <si>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</si>
  <si>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</si>
  <si>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</si>
  <si>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</si>
  <si>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</si>
  <si>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</si>
  <si>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</si>
  <si>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</si>
  <si>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</si>
  <si>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</si>
  <si>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</si>
  <si>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</si>
  <si>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</si>
  <si>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</si>
  <si>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</si>
  <si>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</si>
  <si>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</si>
  <si>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</si>
  <si>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</si>
  <si>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</si>
  <si>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</si>
  <si>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</si>
  <si>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</si>
  <si>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</si>
  <si>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</si>
  <si>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</si>
  <si>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</si>
  <si>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</si>
  <si>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</si>
  <si>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</si>
  <si>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</si>
  <si>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</si>
  <si>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</si>
  <si>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</si>
  <si>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</si>
  <si>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</si>
  <si>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</si>
  <si>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</si>
  <si>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</si>
  <si>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</si>
  <si>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</si>
  <si>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</si>
  <si>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</si>
  <si>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</si>
  <si>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</si>
  <si>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</si>
  <si>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</si>
  <si>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</si>
  <si>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</si>
  <si>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</si>
  <si>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</si>
  <si>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</si>
  <si>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</si>
  <si>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</si>
  <si>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</si>
  <si>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</si>
  <si>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</si>
  <si>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</si>
  <si>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</si>
  <si>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</si>
  <si>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</si>
  <si>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</si>
  <si>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</si>
  <si>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</si>
  <si>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</si>
  <si>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</si>
  <si>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</si>
  <si>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</si>
  <si>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</si>
  <si>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</si>
  <si>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</si>
  <si>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</si>
  <si>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</si>
  <si>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</si>
  <si>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</si>
  <si>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</si>
  <si>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</si>
  <si>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</si>
  <si>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</si>
  <si>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</si>
  <si>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</si>
  <si>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</si>
  <si>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</si>
  <si>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</si>
  <si>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</si>
  <si>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</si>
  <si>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</si>
  <si>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</si>
  <si>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</si>
  <si>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</si>
  <si>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</si>
  <si>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</si>
  <si>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</si>
  <si>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</si>
  <si>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</si>
  <si>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</si>
  <si>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</si>
  <si>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</si>
  <si>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</si>
  <si>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</si>
  <si>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</si>
  <si>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</si>
  <si>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</si>
  <si>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</si>
  <si>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</si>
  <si>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</si>
  <si>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</si>
  <si>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</si>
  <si>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</si>
  <si>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</si>
  <si>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</si>
  <si>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</si>
  <si>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</si>
  <si>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</si>
  <si>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</si>
  <si>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</si>
  <si>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</si>
  <si>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</si>
  <si>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</si>
  <si>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</si>
  <si>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</si>
  <si>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</si>
  <si>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 xml:space="preserve">Фактическая стоимость в год 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</si>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</sst>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workbookViewId="0">
      <selection activeCell="A183" sqref="A183:XFD187"/>
    </sheetView>
  </sheetViews>
  <sheetFormatPr defaultRowHeight="11.25" x14ac:dyDescent="0.2"/>
  <cols>
    <col min="1" max="1" width="10.33203125" customWidth="1"/>
    <col min="2" max="2" width="79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7" customWidth="1"/>
    <col min="9" max="9" width="18.83203125" customWidth="1"/>
    <col min="10" max="10" width="14.5" hidden="1" customWidth="1"/>
    <col min="11" max="11" width="10.832031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411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412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413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414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8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409</v>
      </c>
      <c r="I8" s="15" t="s">
        <v>410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408</v>
      </c>
      <c r="L9" s="8">
        <v>288.25038000000001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718</v>
      </c>
      <c r="G11" s="24">
        <f>(J11/F11/E11)*1000</f>
        <v>1.1545961002785517E-2</v>
      </c>
      <c r="H11" s="23">
        <f>J11*1000</f>
        <v>2487</v>
      </c>
      <c r="I11" s="23">
        <f>J11*1000</f>
        <v>2487</v>
      </c>
      <c r="J11" s="4">
        <v>2.4870000000000001</v>
      </c>
      <c r="K11" s="8">
        <f>ROUND((J11*100)/$J$206,3)</f>
        <v>0.13600000000000001</v>
      </c>
      <c r="L11" s="8">
        <f>ROUND($L$9*K11,2)/100</f>
        <v>0.39200000000000002</v>
      </c>
      <c r="M11" s="9">
        <v>2.4870000000000001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718</v>
      </c>
      <c r="G12" s="24">
        <f t="shared" ref="G12:G75" si="0">(J12/F12/E12)*1000</f>
        <v>4.1294568245125349</v>
      </c>
      <c r="H12" s="23">
        <f t="shared" ref="H12:H75" si="1">J12*1000</f>
        <v>35579.4</v>
      </c>
      <c r="I12" s="23">
        <f t="shared" ref="I12:I75" si="2">J12*1000</f>
        <v>35579.4</v>
      </c>
      <c r="J12" s="4">
        <v>35.5794</v>
      </c>
      <c r="K12" s="8">
        <f t="shared" ref="K12:K75" si="3">ROUND((J12*100)/$J$206,3)</f>
        <v>1.946</v>
      </c>
      <c r="L12" s="8">
        <f t="shared" ref="L12:L75" si="4">ROUND($L$9*K12,2)/100</f>
        <v>5.6094000000000008</v>
      </c>
      <c r="M12" s="9">
        <v>35.5794</v>
      </c>
    </row>
    <row r="13" spans="1:13" ht="30" hidden="1" x14ac:dyDescent="0.2">
      <c r="A13" s="19" t="s">
        <v>23</v>
      </c>
      <c r="B13" s="20" t="s">
        <v>24</v>
      </c>
      <c r="C13" s="21" t="s">
        <v>25</v>
      </c>
      <c r="D13" s="22" t="s">
        <v>25</v>
      </c>
      <c r="E13" s="22">
        <v>300</v>
      </c>
      <c r="F13" s="25" t="s">
        <v>25</v>
      </c>
      <c r="G13" s="24" t="e">
        <f t="shared" si="0"/>
        <v>#VALUE!</v>
      </c>
      <c r="H13" s="23">
        <f t="shared" si="1"/>
        <v>0</v>
      </c>
      <c r="I13" s="23">
        <f t="shared" si="2"/>
        <v>0</v>
      </c>
      <c r="J13" s="4">
        <v>0</v>
      </c>
      <c r="K13" s="8">
        <f t="shared" si="3"/>
        <v>0</v>
      </c>
      <c r="L13" s="8">
        <f t="shared" si="4"/>
        <v>0</v>
      </c>
      <c r="M13" s="9">
        <v>0</v>
      </c>
    </row>
    <row r="14" spans="1:13" ht="15" customHeight="1" x14ac:dyDescent="0.2">
      <c r="A14" s="19" t="s">
        <v>26</v>
      </c>
      <c r="B14" s="20" t="s">
        <v>27</v>
      </c>
      <c r="C14" s="21" t="s">
        <v>28</v>
      </c>
      <c r="D14" s="22" t="s">
        <v>29</v>
      </c>
      <c r="E14" s="22">
        <v>52</v>
      </c>
      <c r="F14" s="23">
        <v>20</v>
      </c>
      <c r="G14" s="24">
        <f t="shared" si="0"/>
        <v>22.140384615384612</v>
      </c>
      <c r="H14" s="23">
        <f t="shared" si="1"/>
        <v>23025.999999999996</v>
      </c>
      <c r="I14" s="23">
        <f t="shared" si="2"/>
        <v>23025.999999999996</v>
      </c>
      <c r="J14" s="4">
        <v>23.025999999999996</v>
      </c>
      <c r="K14" s="8">
        <f t="shared" si="3"/>
        <v>1.26</v>
      </c>
      <c r="L14" s="8">
        <f t="shared" si="4"/>
        <v>3.6319999999999997</v>
      </c>
      <c r="M14" s="9">
        <v>23.025999999999996</v>
      </c>
    </row>
    <row r="15" spans="1:13" ht="15" customHeight="1" x14ac:dyDescent="0.2">
      <c r="A15" s="19" t="s">
        <v>30</v>
      </c>
      <c r="B15" s="20" t="s">
        <v>31</v>
      </c>
      <c r="C15" s="21" t="s">
        <v>18</v>
      </c>
      <c r="D15" s="22" t="s">
        <v>19</v>
      </c>
      <c r="E15" s="22">
        <v>300</v>
      </c>
      <c r="F15" s="23">
        <v>4.4000000000000004</v>
      </c>
      <c r="G15" s="24">
        <f t="shared" si="0"/>
        <v>3.695151515151514</v>
      </c>
      <c r="H15" s="23">
        <f t="shared" si="1"/>
        <v>4877.5999999999995</v>
      </c>
      <c r="I15" s="23">
        <f t="shared" si="2"/>
        <v>4877.5999999999995</v>
      </c>
      <c r="J15" s="4">
        <v>4.8775999999999993</v>
      </c>
      <c r="K15" s="8">
        <f t="shared" si="3"/>
        <v>0.26700000000000002</v>
      </c>
      <c r="L15" s="8">
        <f t="shared" si="4"/>
        <v>0.76959999999999995</v>
      </c>
      <c r="M15" s="9">
        <v>4.8775999999999993</v>
      </c>
    </row>
    <row r="16" spans="1:13" ht="15" hidden="1" x14ac:dyDescent="0.2">
      <c r="A16" s="19" t="s">
        <v>32</v>
      </c>
      <c r="B16" s="20" t="s">
        <v>33</v>
      </c>
      <c r="C16" s="21" t="s">
        <v>25</v>
      </c>
      <c r="D16" s="22" t="s">
        <v>25</v>
      </c>
      <c r="E16" s="22">
        <v>1</v>
      </c>
      <c r="F16" s="25" t="s">
        <v>25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66.11</v>
      </c>
      <c r="G17" s="24">
        <f t="shared" si="0"/>
        <v>9.1983058538798961</v>
      </c>
      <c r="H17" s="23">
        <f t="shared" si="1"/>
        <v>608.1</v>
      </c>
      <c r="I17" s="23">
        <f t="shared" si="2"/>
        <v>608.1</v>
      </c>
      <c r="J17" s="4">
        <v>0.60809999999999997</v>
      </c>
      <c r="K17" s="8">
        <f t="shared" si="3"/>
        <v>3.3000000000000002E-2</v>
      </c>
      <c r="L17" s="8">
        <f t="shared" si="4"/>
        <v>9.5100000000000004E-2</v>
      </c>
      <c r="M17" s="9">
        <v>0.60809999999999997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2463.9899999999998</v>
      </c>
      <c r="G18" s="24">
        <f t="shared" si="0"/>
        <v>3.1010271957272555</v>
      </c>
      <c r="H18" s="23">
        <f t="shared" si="1"/>
        <v>7640.9000000000005</v>
      </c>
      <c r="I18" s="23">
        <f t="shared" si="2"/>
        <v>7640.9000000000005</v>
      </c>
      <c r="J18" s="4">
        <v>7.6409000000000002</v>
      </c>
      <c r="K18" s="8">
        <f t="shared" si="3"/>
        <v>0.41799999999999998</v>
      </c>
      <c r="L18" s="8">
        <f t="shared" si="4"/>
        <v>1.2048999999999999</v>
      </c>
      <c r="M18" s="9">
        <v>7.6409000000000002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217.99</v>
      </c>
      <c r="G19" s="24">
        <f t="shared" si="0"/>
        <v>1.9510069269232533</v>
      </c>
      <c r="H19" s="23">
        <f t="shared" si="1"/>
        <v>425.3</v>
      </c>
      <c r="I19" s="23">
        <f t="shared" si="2"/>
        <v>425.3</v>
      </c>
      <c r="J19" s="4">
        <v>0.42530000000000001</v>
      </c>
      <c r="K19" s="8">
        <f t="shared" si="3"/>
        <v>2.3E-2</v>
      </c>
      <c r="L19" s="8">
        <f t="shared" si="4"/>
        <v>6.6299999999999998E-2</v>
      </c>
      <c r="M19" s="9">
        <v>0.42530000000000001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36.06</v>
      </c>
      <c r="G20" s="24">
        <f t="shared" si="0"/>
        <v>4.5174708818635612</v>
      </c>
      <c r="H20" s="23">
        <f t="shared" si="1"/>
        <v>162.9</v>
      </c>
      <c r="I20" s="23">
        <f t="shared" si="2"/>
        <v>162.9</v>
      </c>
      <c r="J20" s="4">
        <v>0.16290000000000002</v>
      </c>
      <c r="K20" s="8">
        <f t="shared" si="3"/>
        <v>8.9999999999999993E-3</v>
      </c>
      <c r="L20" s="8">
        <f t="shared" si="4"/>
        <v>2.5899999999999999E-2</v>
      </c>
      <c r="M20" s="9">
        <v>0.16290000000000002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13.5</v>
      </c>
      <c r="G21" s="24">
        <f t="shared" si="0"/>
        <v>4.5259259259259252</v>
      </c>
      <c r="H21" s="23">
        <f t="shared" si="1"/>
        <v>122.19999999999999</v>
      </c>
      <c r="I21" s="23">
        <f t="shared" si="2"/>
        <v>122.19999999999999</v>
      </c>
      <c r="J21" s="4">
        <v>0.12219999999999999</v>
      </c>
      <c r="K21" s="8">
        <f t="shared" si="3"/>
        <v>7.0000000000000001E-3</v>
      </c>
      <c r="L21" s="8">
        <f t="shared" si="4"/>
        <v>2.0199999999999999E-2</v>
      </c>
      <c r="M21" s="9">
        <v>0.12219999999999999</v>
      </c>
    </row>
    <row r="22" spans="1:13" ht="15" hidden="1" x14ac:dyDescent="0.2">
      <c r="A22" s="19" t="s">
        <v>47</v>
      </c>
      <c r="B22" s="20" t="s">
        <v>48</v>
      </c>
      <c r="C22" s="21" t="s">
        <v>25</v>
      </c>
      <c r="D22" s="22" t="s">
        <v>25</v>
      </c>
      <c r="E22" s="22">
        <v>1</v>
      </c>
      <c r="F22" s="25" t="s">
        <v>25</v>
      </c>
      <c r="G22" s="24" t="e">
        <f t="shared" si="0"/>
        <v>#VALUE!</v>
      </c>
      <c r="H22" s="23">
        <f t="shared" si="1"/>
        <v>0</v>
      </c>
      <c r="I22" s="23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9" t="s">
        <v>49</v>
      </c>
      <c r="B23" s="20" t="s">
        <v>50</v>
      </c>
      <c r="C23" s="21" t="s">
        <v>25</v>
      </c>
      <c r="D23" s="22" t="s">
        <v>19</v>
      </c>
      <c r="E23" s="22">
        <v>1</v>
      </c>
      <c r="F23" s="23">
        <v>762</v>
      </c>
      <c r="G23" s="24">
        <f t="shared" si="0"/>
        <v>55.000787401574804</v>
      </c>
      <c r="H23" s="23">
        <f t="shared" si="1"/>
        <v>41910.600000000006</v>
      </c>
      <c r="I23" s="23">
        <f t="shared" si="2"/>
        <v>41910.600000000006</v>
      </c>
      <c r="J23" s="4">
        <v>41.910600000000002</v>
      </c>
      <c r="K23" s="8">
        <f t="shared" si="3"/>
        <v>2.2930000000000001</v>
      </c>
      <c r="L23" s="8">
        <f t="shared" si="4"/>
        <v>6.6096000000000004</v>
      </c>
      <c r="M23" s="9">
        <v>41.910600000000002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33.17</v>
      </c>
      <c r="G24" s="24">
        <f t="shared" si="0"/>
        <v>2.7856496834488995</v>
      </c>
      <c r="H24" s="23">
        <f t="shared" si="1"/>
        <v>92.399999999999991</v>
      </c>
      <c r="I24" s="23">
        <f t="shared" si="2"/>
        <v>92.399999999999991</v>
      </c>
      <c r="J24" s="4">
        <v>9.2399999999999996E-2</v>
      </c>
      <c r="K24" s="8">
        <f t="shared" si="3"/>
        <v>5.0000000000000001E-3</v>
      </c>
      <c r="L24" s="8">
        <f t="shared" si="4"/>
        <v>1.44E-2</v>
      </c>
      <c r="M24" s="9">
        <v>9.2399999999999996E-2</v>
      </c>
    </row>
    <row r="25" spans="1:13" ht="15" hidden="1" x14ac:dyDescent="0.2">
      <c r="A25" s="19" t="s">
        <v>53</v>
      </c>
      <c r="B25" s="20" t="s">
        <v>54</v>
      </c>
      <c r="C25" s="21" t="s">
        <v>25</v>
      </c>
      <c r="D25" s="22" t="s">
        <v>25</v>
      </c>
      <c r="E25" s="22">
        <v>2</v>
      </c>
      <c r="F25" s="25" t="s">
        <v>25</v>
      </c>
      <c r="G25" s="24" t="e">
        <f t="shared" si="0"/>
        <v>#VALUE!</v>
      </c>
      <c r="H25" s="23">
        <f t="shared" si="1"/>
        <v>0</v>
      </c>
      <c r="I25" s="23">
        <f t="shared" si="2"/>
        <v>0</v>
      </c>
      <c r="J25" s="4">
        <v>0</v>
      </c>
      <c r="K25" s="8">
        <f t="shared" si="3"/>
        <v>0</v>
      </c>
      <c r="L25" s="8">
        <f t="shared" si="4"/>
        <v>0</v>
      </c>
      <c r="M25" s="9">
        <v>0</v>
      </c>
    </row>
    <row r="26" spans="1:13" ht="15" hidden="1" x14ac:dyDescent="0.2">
      <c r="A26" s="19" t="s">
        <v>55</v>
      </c>
      <c r="B26" s="20" t="s">
        <v>56</v>
      </c>
      <c r="C26" s="21" t="s">
        <v>25</v>
      </c>
      <c r="D26" s="22" t="s">
        <v>25</v>
      </c>
      <c r="E26" s="22">
        <v>1</v>
      </c>
      <c r="F26" s="25" t="s">
        <v>25</v>
      </c>
      <c r="G26" s="24" t="e">
        <f t="shared" si="0"/>
        <v>#VALUE!</v>
      </c>
      <c r="H26" s="23">
        <f t="shared" si="1"/>
        <v>0</v>
      </c>
      <c r="I26" s="23">
        <f t="shared" si="2"/>
        <v>0</v>
      </c>
      <c r="J26" s="4">
        <v>0</v>
      </c>
      <c r="K26" s="8">
        <f t="shared" si="3"/>
        <v>0</v>
      </c>
      <c r="L26" s="8">
        <f t="shared" si="4"/>
        <v>0</v>
      </c>
      <c r="M26" s="9">
        <v>0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10.92</v>
      </c>
      <c r="G27" s="24">
        <f t="shared" si="0"/>
        <v>2.1886446886446884</v>
      </c>
      <c r="H27" s="23">
        <f t="shared" si="1"/>
        <v>23.900000000000002</v>
      </c>
      <c r="I27" s="23">
        <f t="shared" si="2"/>
        <v>23.900000000000002</v>
      </c>
      <c r="J27" s="4">
        <v>2.3900000000000001E-2</v>
      </c>
      <c r="K27" s="8">
        <f t="shared" si="3"/>
        <v>1E-3</v>
      </c>
      <c r="L27" s="8">
        <f t="shared" si="4"/>
        <v>2.8999999999999998E-3</v>
      </c>
      <c r="M27" s="9">
        <v>2.3900000000000001E-2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1066</v>
      </c>
      <c r="G28" s="24">
        <f t="shared" si="0"/>
        <v>2.2179174484052533</v>
      </c>
      <c r="H28" s="23">
        <f t="shared" si="1"/>
        <v>4728.6000000000004</v>
      </c>
      <c r="I28" s="23">
        <f t="shared" si="2"/>
        <v>4728.6000000000004</v>
      </c>
      <c r="J28" s="4">
        <v>4.7286000000000001</v>
      </c>
      <c r="K28" s="8">
        <f t="shared" si="3"/>
        <v>0.25900000000000001</v>
      </c>
      <c r="L28" s="8">
        <f t="shared" si="4"/>
        <v>0.74659999999999993</v>
      </c>
      <c r="M28" s="9">
        <v>4.7286000000000001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25</v>
      </c>
      <c r="D30" s="22" t="s">
        <v>25</v>
      </c>
      <c r="E30" s="22">
        <v>1</v>
      </c>
      <c r="F30" s="25" t="s">
        <v>25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x14ac:dyDescent="0.2">
      <c r="A31" s="19" t="s">
        <v>65</v>
      </c>
      <c r="B31" s="20" t="s">
        <v>66</v>
      </c>
      <c r="C31" s="21" t="s">
        <v>25</v>
      </c>
      <c r="D31" s="22" t="s">
        <v>41</v>
      </c>
      <c r="E31" s="22">
        <v>1</v>
      </c>
      <c r="F31" s="23">
        <v>4</v>
      </c>
      <c r="G31" s="24">
        <f t="shared" si="0"/>
        <v>123.7</v>
      </c>
      <c r="H31" s="23">
        <f t="shared" si="1"/>
        <v>494.8</v>
      </c>
      <c r="I31" s="23">
        <f t="shared" si="2"/>
        <v>494.8</v>
      </c>
      <c r="J31" s="4">
        <v>0.49480000000000002</v>
      </c>
      <c r="K31" s="8">
        <f t="shared" si="3"/>
        <v>2.7E-2</v>
      </c>
      <c r="L31" s="8">
        <f t="shared" si="4"/>
        <v>7.7800000000000008E-2</v>
      </c>
      <c r="M31" s="9">
        <v>0.49480000000000002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9" t="s">
        <v>69</v>
      </c>
      <c r="B33" s="20" t="s">
        <v>70</v>
      </c>
      <c r="C33" s="21" t="s">
        <v>25</v>
      </c>
      <c r="D33" s="22" t="s">
        <v>19</v>
      </c>
      <c r="E33" s="22">
        <v>1</v>
      </c>
      <c r="F33" s="23">
        <v>6210.2</v>
      </c>
      <c r="G33" s="24">
        <f t="shared" si="0"/>
        <v>2.1292550964542207</v>
      </c>
      <c r="H33" s="23">
        <f t="shared" si="1"/>
        <v>13223.099999999999</v>
      </c>
      <c r="I33" s="23">
        <f t="shared" si="2"/>
        <v>13223.099999999999</v>
      </c>
      <c r="J33" s="4">
        <v>13.223099999999999</v>
      </c>
      <c r="K33" s="8">
        <f t="shared" si="3"/>
        <v>0.72299999999999998</v>
      </c>
      <c r="L33" s="8">
        <f t="shared" si="4"/>
        <v>2.0840999999999998</v>
      </c>
      <c r="M33" s="9">
        <v>13.223099999999999</v>
      </c>
    </row>
    <row r="34" spans="1:13" ht="15" hidden="1" x14ac:dyDescent="0.2">
      <c r="A34" s="19" t="s">
        <v>71</v>
      </c>
      <c r="B34" s="20" t="s">
        <v>72</v>
      </c>
      <c r="C34" s="21" t="s">
        <v>25</v>
      </c>
      <c r="D34" s="22" t="s">
        <v>25</v>
      </c>
      <c r="E34" s="22">
        <v>1</v>
      </c>
      <c r="F34" s="25" t="s">
        <v>25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971.97</v>
      </c>
      <c r="G35" s="24">
        <f t="shared" si="0"/>
        <v>1.8237188390588188</v>
      </c>
      <c r="H35" s="23">
        <f t="shared" si="1"/>
        <v>1772.6000000000001</v>
      </c>
      <c r="I35" s="23">
        <f t="shared" si="2"/>
        <v>1772.6000000000001</v>
      </c>
      <c r="J35" s="4">
        <v>1.7726000000000002</v>
      </c>
      <c r="K35" s="8">
        <f t="shared" si="3"/>
        <v>9.7000000000000003E-2</v>
      </c>
      <c r="L35" s="8">
        <f t="shared" si="4"/>
        <v>0.27960000000000002</v>
      </c>
      <c r="M35" s="9">
        <v>1.7726000000000002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971.97</v>
      </c>
      <c r="G36" s="24">
        <f t="shared" si="0"/>
        <v>1.8237188390588188</v>
      </c>
      <c r="H36" s="23">
        <f t="shared" si="1"/>
        <v>1772.6000000000001</v>
      </c>
      <c r="I36" s="23">
        <f t="shared" si="2"/>
        <v>1772.6000000000001</v>
      </c>
      <c r="J36" s="4">
        <v>1.7726000000000002</v>
      </c>
      <c r="K36" s="8">
        <f t="shared" si="3"/>
        <v>9.7000000000000003E-2</v>
      </c>
      <c r="L36" s="8">
        <f t="shared" si="4"/>
        <v>0.27960000000000002</v>
      </c>
      <c r="M36" s="9">
        <v>1.7726000000000002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42.7</v>
      </c>
      <c r="G38" s="24">
        <f t="shared" si="0"/>
        <v>9.089268117889457</v>
      </c>
      <c r="H38" s="23">
        <f t="shared" si="1"/>
        <v>142048.9</v>
      </c>
      <c r="I38" s="23">
        <f t="shared" si="2"/>
        <v>142048.9</v>
      </c>
      <c r="J38" s="4">
        <v>142.0489</v>
      </c>
      <c r="K38" s="8">
        <f t="shared" si="3"/>
        <v>7.7709999999999999</v>
      </c>
      <c r="L38" s="8">
        <f t="shared" si="4"/>
        <v>22.399899999999999</v>
      </c>
      <c r="M38" s="9">
        <v>142.0489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39.68</v>
      </c>
      <c r="G39" s="24">
        <f t="shared" si="0"/>
        <v>3.987735215053763</v>
      </c>
      <c r="H39" s="23">
        <f t="shared" si="1"/>
        <v>3797.6</v>
      </c>
      <c r="I39" s="23">
        <f t="shared" si="2"/>
        <v>3797.6</v>
      </c>
      <c r="J39" s="4">
        <v>3.7976000000000001</v>
      </c>
      <c r="K39" s="8">
        <f t="shared" si="3"/>
        <v>0.20799999999999999</v>
      </c>
      <c r="L39" s="8">
        <f t="shared" si="4"/>
        <v>0.59960000000000002</v>
      </c>
      <c r="M39" s="9">
        <v>3.7976000000000001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159.56</v>
      </c>
      <c r="G40" s="24">
        <f t="shared" si="0"/>
        <v>3.6724951951199127</v>
      </c>
      <c r="H40" s="23">
        <f t="shared" si="1"/>
        <v>7031.7999999999993</v>
      </c>
      <c r="I40" s="23">
        <f t="shared" si="2"/>
        <v>7031.7999999999993</v>
      </c>
      <c r="J40" s="4">
        <v>7.0317999999999996</v>
      </c>
      <c r="K40" s="8">
        <f t="shared" si="3"/>
        <v>0.38500000000000001</v>
      </c>
      <c r="L40" s="8">
        <f t="shared" si="4"/>
        <v>1.1098000000000001</v>
      </c>
      <c r="M40" s="9">
        <v>7.0317999999999996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558.44000000000005</v>
      </c>
      <c r="G41" s="24">
        <f t="shared" si="0"/>
        <v>2.9154728648855142</v>
      </c>
      <c r="H41" s="23">
        <f t="shared" si="1"/>
        <v>19537.399999999998</v>
      </c>
      <c r="I41" s="23">
        <f t="shared" si="2"/>
        <v>19537.399999999998</v>
      </c>
      <c r="J41" s="4">
        <v>19.537399999999998</v>
      </c>
      <c r="K41" s="8">
        <f t="shared" si="3"/>
        <v>1.069</v>
      </c>
      <c r="L41" s="8">
        <f t="shared" si="4"/>
        <v>3.0813999999999999</v>
      </c>
      <c r="M41" s="9">
        <v>19.537399999999998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25</v>
      </c>
      <c r="E43" s="22">
        <v>366</v>
      </c>
      <c r="F43" s="23">
        <v>424.9</v>
      </c>
      <c r="G43" s="24">
        <f t="shared" si="0"/>
        <v>0.55204374671250178</v>
      </c>
      <c r="H43" s="23">
        <f t="shared" si="1"/>
        <v>85850.199999999983</v>
      </c>
      <c r="I43" s="23">
        <f t="shared" si="2"/>
        <v>85850.199999999983</v>
      </c>
      <c r="J43" s="4">
        <v>85.850199999999987</v>
      </c>
      <c r="K43" s="8">
        <f t="shared" si="3"/>
        <v>4.6959999999999997</v>
      </c>
      <c r="L43" s="8">
        <f t="shared" si="4"/>
        <v>13.536199999999999</v>
      </c>
      <c r="M43" s="9">
        <v>85.850199999999987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1.18</v>
      </c>
      <c r="G45" s="24">
        <f t="shared" si="0"/>
        <v>408.03070297304816</v>
      </c>
      <c r="H45" s="23">
        <f t="shared" si="1"/>
        <v>176220.30000000002</v>
      </c>
      <c r="I45" s="23">
        <f t="shared" si="2"/>
        <v>176220.30000000002</v>
      </c>
      <c r="J45" s="4">
        <v>176.22030000000001</v>
      </c>
      <c r="K45" s="8">
        <f t="shared" si="3"/>
        <v>9.64</v>
      </c>
      <c r="L45" s="8">
        <f t="shared" si="4"/>
        <v>27.787300000000002</v>
      </c>
      <c r="M45" s="9">
        <v>176.22030000000001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134.78</v>
      </c>
      <c r="G47" s="24">
        <f t="shared" si="0"/>
        <v>1.680500179608623</v>
      </c>
      <c r="H47" s="23">
        <f t="shared" si="1"/>
        <v>82898.199999999983</v>
      </c>
      <c r="I47" s="23">
        <f t="shared" si="2"/>
        <v>82898.199999999983</v>
      </c>
      <c r="J47" s="4">
        <v>82.898199999999989</v>
      </c>
      <c r="K47" s="8">
        <f t="shared" si="3"/>
        <v>4.5350000000000001</v>
      </c>
      <c r="L47" s="8">
        <f t="shared" si="4"/>
        <v>13.0722</v>
      </c>
      <c r="M47" s="9">
        <v>82.898199999999989</v>
      </c>
    </row>
    <row r="48" spans="1:13" ht="15" hidden="1" x14ac:dyDescent="0.2">
      <c r="A48" s="19" t="s">
        <v>102</v>
      </c>
      <c r="B48" s="20" t="s">
        <v>94</v>
      </c>
      <c r="C48" s="21" t="s">
        <v>25</v>
      </c>
      <c r="D48" s="22" t="s">
        <v>25</v>
      </c>
      <c r="E48" s="22"/>
      <c r="F48" s="25" t="s">
        <v>25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25</v>
      </c>
      <c r="D52" s="22" t="s">
        <v>25</v>
      </c>
      <c r="E52" s="22">
        <v>1</v>
      </c>
      <c r="F52" s="25" t="s">
        <v>25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25</v>
      </c>
      <c r="D53" s="22" t="s">
        <v>25</v>
      </c>
      <c r="E53" s="22">
        <v>1</v>
      </c>
      <c r="F53" s="25" t="s">
        <v>25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25</v>
      </c>
      <c r="D54" s="22" t="s">
        <v>25</v>
      </c>
      <c r="E54" s="22">
        <v>1</v>
      </c>
      <c r="F54" s="25" t="s">
        <v>25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25</v>
      </c>
      <c r="D55" s="22" t="s">
        <v>25</v>
      </c>
      <c r="E55" s="22">
        <v>1</v>
      </c>
      <c r="F55" s="25" t="s">
        <v>25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hidden="1" x14ac:dyDescent="0.2">
      <c r="A57" s="19" t="s">
        <v>118</v>
      </c>
      <c r="B57" s="20" t="s">
        <v>119</v>
      </c>
      <c r="C57" s="21" t="s">
        <v>25</v>
      </c>
      <c r="D57" s="22" t="s">
        <v>25</v>
      </c>
      <c r="E57" s="22">
        <v>1</v>
      </c>
      <c r="F57" s="25" t="s">
        <v>25</v>
      </c>
      <c r="G57" s="24" t="e">
        <f t="shared" si="0"/>
        <v>#VALUE!</v>
      </c>
      <c r="H57" s="23">
        <f t="shared" si="1"/>
        <v>0</v>
      </c>
      <c r="I57" s="23">
        <f t="shared" si="2"/>
        <v>0</v>
      </c>
      <c r="J57" s="4">
        <v>0</v>
      </c>
      <c r="K57" s="8">
        <f t="shared" si="3"/>
        <v>0</v>
      </c>
      <c r="L57" s="8">
        <f t="shared" si="4"/>
        <v>0</v>
      </c>
      <c r="M57" s="9">
        <v>0</v>
      </c>
    </row>
    <row r="58" spans="1:13" ht="30" hidden="1" x14ac:dyDescent="0.2">
      <c r="A58" s="19" t="s">
        <v>120</v>
      </c>
      <c r="B58" s="20" t="s">
        <v>121</v>
      </c>
      <c r="C58" s="21" t="s">
        <v>25</v>
      </c>
      <c r="D58" s="22" t="s">
        <v>25</v>
      </c>
      <c r="E58" s="22">
        <v>1</v>
      </c>
      <c r="F58" s="25" t="s">
        <v>25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25</v>
      </c>
      <c r="D59" s="22" t="s">
        <v>25</v>
      </c>
      <c r="E59" s="22">
        <v>1</v>
      </c>
      <c r="F59" s="25" t="s">
        <v>25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9" t="s">
        <v>124</v>
      </c>
      <c r="B60" s="20" t="s">
        <v>125</v>
      </c>
      <c r="C60" s="21" t="s">
        <v>25</v>
      </c>
      <c r="D60" s="22" t="s">
        <v>19</v>
      </c>
      <c r="E60" s="22">
        <v>1</v>
      </c>
      <c r="F60" s="23">
        <v>84.4</v>
      </c>
      <c r="G60" s="24">
        <f t="shared" si="0"/>
        <v>275.10426540284362</v>
      </c>
      <c r="H60" s="23">
        <f t="shared" si="1"/>
        <v>23218.800000000003</v>
      </c>
      <c r="I60" s="23">
        <f t="shared" si="2"/>
        <v>23218.800000000003</v>
      </c>
      <c r="J60" s="4">
        <v>23.218800000000002</v>
      </c>
      <c r="K60" s="8">
        <f t="shared" si="3"/>
        <v>1.27</v>
      </c>
      <c r="L60" s="8">
        <f t="shared" si="4"/>
        <v>3.6608000000000001</v>
      </c>
      <c r="M60" s="9">
        <v>23.218800000000002</v>
      </c>
    </row>
    <row r="61" spans="1:13" ht="15" hidden="1" x14ac:dyDescent="0.2">
      <c r="A61" s="19" t="s">
        <v>126</v>
      </c>
      <c r="B61" s="20" t="s">
        <v>127</v>
      </c>
      <c r="C61" s="21" t="s">
        <v>25</v>
      </c>
      <c r="D61" s="22" t="s">
        <v>25</v>
      </c>
      <c r="E61" s="22">
        <v>1</v>
      </c>
      <c r="F61" s="25" t="s">
        <v>25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25</v>
      </c>
      <c r="D62" s="22" t="s">
        <v>25</v>
      </c>
      <c r="E62" s="22">
        <v>1</v>
      </c>
      <c r="F62" s="25" t="s">
        <v>25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25</v>
      </c>
      <c r="D63" s="22" t="s">
        <v>25</v>
      </c>
      <c r="E63" s="22">
        <v>1</v>
      </c>
      <c r="F63" s="25" t="s">
        <v>25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25</v>
      </c>
      <c r="D64" s="22" t="s">
        <v>25</v>
      </c>
      <c r="E64" s="22">
        <v>1</v>
      </c>
      <c r="F64" s="25" t="s">
        <v>25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25</v>
      </c>
      <c r="D65" s="22" t="s">
        <v>25</v>
      </c>
      <c r="E65" s="22">
        <v>1</v>
      </c>
      <c r="F65" s="25" t="s">
        <v>25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25</v>
      </c>
      <c r="D66" s="22" t="s">
        <v>25</v>
      </c>
      <c r="E66" s="22">
        <v>1</v>
      </c>
      <c r="F66" s="25" t="s">
        <v>25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25</v>
      </c>
      <c r="D68" s="22" t="s">
        <v>25</v>
      </c>
      <c r="E68" s="22">
        <v>1</v>
      </c>
      <c r="F68" s="25" t="s">
        <v>25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25</v>
      </c>
      <c r="D69" s="22" t="s">
        <v>25</v>
      </c>
      <c r="E69" s="22">
        <v>1</v>
      </c>
      <c r="F69" s="25" t="s">
        <v>25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25</v>
      </c>
      <c r="D70" s="22" t="s">
        <v>25</v>
      </c>
      <c r="E70" s="22">
        <v>1</v>
      </c>
      <c r="F70" s="25" t="s">
        <v>25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25</v>
      </c>
      <c r="D72" s="22" t="s">
        <v>25</v>
      </c>
      <c r="E72" s="22">
        <v>1</v>
      </c>
      <c r="F72" s="25" t="s">
        <v>25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25</v>
      </c>
      <c r="D73" s="22" t="s">
        <v>25</v>
      </c>
      <c r="E73" s="22">
        <v>1</v>
      </c>
      <c r="F73" s="25" t="s">
        <v>25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25</v>
      </c>
      <c r="D74" s="22" t="s">
        <v>25</v>
      </c>
      <c r="E74" s="22">
        <v>1</v>
      </c>
      <c r="F74" s="25" t="s">
        <v>25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25</v>
      </c>
      <c r="D75" s="22" t="s">
        <v>25</v>
      </c>
      <c r="E75" s="22">
        <v>1</v>
      </c>
      <c r="F75" s="25" t="s">
        <v>25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25</v>
      </c>
      <c r="D76" s="22" t="s">
        <v>25</v>
      </c>
      <c r="E76" s="22">
        <v>1</v>
      </c>
      <c r="F76" s="25" t="s">
        <v>25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25</v>
      </c>
      <c r="D77" s="22" t="s">
        <v>25</v>
      </c>
      <c r="E77" s="22">
        <v>1</v>
      </c>
      <c r="F77" s="25" t="s">
        <v>25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25</v>
      </c>
      <c r="D78" s="22" t="s">
        <v>25</v>
      </c>
      <c r="E78" s="22">
        <v>1</v>
      </c>
      <c r="F78" s="25" t="s">
        <v>25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25</v>
      </c>
      <c r="D79" s="22" t="s">
        <v>25</v>
      </c>
      <c r="E79" s="22">
        <v>1</v>
      </c>
      <c r="F79" s="25" t="s">
        <v>25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25</v>
      </c>
      <c r="D80" s="22" t="s">
        <v>25</v>
      </c>
      <c r="E80" s="22">
        <v>1</v>
      </c>
      <c r="F80" s="25" t="s">
        <v>25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25</v>
      </c>
      <c r="D82" s="22" t="s">
        <v>41</v>
      </c>
      <c r="E82" s="22">
        <v>1</v>
      </c>
      <c r="F82" s="23">
        <v>47</v>
      </c>
      <c r="G82" s="24">
        <f t="shared" si="5"/>
        <v>1207.1765957446808</v>
      </c>
      <c r="H82" s="23">
        <f t="shared" si="6"/>
        <v>56737.299999999996</v>
      </c>
      <c r="I82" s="23">
        <f t="shared" si="7"/>
        <v>56737.299999999996</v>
      </c>
      <c r="J82" s="4">
        <v>56.737299999999998</v>
      </c>
      <c r="K82" s="8">
        <f t="shared" si="8"/>
        <v>3.1040000000000001</v>
      </c>
      <c r="L82" s="8">
        <f t="shared" si="9"/>
        <v>8.9473000000000003</v>
      </c>
      <c r="M82" s="9">
        <v>56.737299999999998</v>
      </c>
    </row>
    <row r="83" spans="1:13" ht="30" hidden="1" x14ac:dyDescent="0.2">
      <c r="A83" s="19" t="s">
        <v>170</v>
      </c>
      <c r="B83" s="20" t="s">
        <v>171</v>
      </c>
      <c r="C83" s="21" t="s">
        <v>25</v>
      </c>
      <c r="D83" s="22" t="s">
        <v>25</v>
      </c>
      <c r="E83" s="22">
        <v>1</v>
      </c>
      <c r="F83" s="25" t="s">
        <v>25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x14ac:dyDescent="0.2">
      <c r="A84" s="19" t="s">
        <v>172</v>
      </c>
      <c r="B84" s="20" t="s">
        <v>173</v>
      </c>
      <c r="C84" s="21" t="s">
        <v>25</v>
      </c>
      <c r="D84" s="22" t="s">
        <v>41</v>
      </c>
      <c r="E84" s="22">
        <v>1</v>
      </c>
      <c r="F84" s="23">
        <v>47</v>
      </c>
      <c r="G84" s="24">
        <f t="shared" si="5"/>
        <v>1207.1765957446808</v>
      </c>
      <c r="H84" s="23">
        <f t="shared" si="6"/>
        <v>56737.299999999996</v>
      </c>
      <c r="I84" s="23">
        <f t="shared" si="7"/>
        <v>56737.299999999996</v>
      </c>
      <c r="J84" s="4">
        <v>56.737299999999998</v>
      </c>
      <c r="K84" s="8">
        <f t="shared" si="8"/>
        <v>3.1040000000000001</v>
      </c>
      <c r="L84" s="8">
        <f t="shared" si="9"/>
        <v>8.9473000000000003</v>
      </c>
      <c r="M84" s="9">
        <v>56.737299999999998</v>
      </c>
    </row>
    <row r="85" spans="1:13" ht="15" hidden="1" x14ac:dyDescent="0.2">
      <c r="A85" s="19" t="s">
        <v>174</v>
      </c>
      <c r="B85" s="20" t="s">
        <v>175</v>
      </c>
      <c r="C85" s="21" t="s">
        <v>25</v>
      </c>
      <c r="D85" s="22" t="s">
        <v>25</v>
      </c>
      <c r="E85" s="22">
        <v>1</v>
      </c>
      <c r="F85" s="25" t="s">
        <v>25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25</v>
      </c>
      <c r="D86" s="22" t="s">
        <v>25</v>
      </c>
      <c r="E86" s="22">
        <v>1</v>
      </c>
      <c r="F86" s="25" t="s">
        <v>25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25</v>
      </c>
      <c r="D88" s="22" t="s">
        <v>25</v>
      </c>
      <c r="E88" s="22">
        <v>1</v>
      </c>
      <c r="F88" s="25" t="s">
        <v>25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25</v>
      </c>
      <c r="D89" s="22" t="s">
        <v>25</v>
      </c>
      <c r="E89" s="22">
        <v>1</v>
      </c>
      <c r="F89" s="25" t="s">
        <v>25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25</v>
      </c>
      <c r="D90" s="22" t="s">
        <v>25</v>
      </c>
      <c r="E90" s="22">
        <v>1</v>
      </c>
      <c r="F90" s="25" t="s">
        <v>25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25</v>
      </c>
      <c r="D91" s="22" t="s">
        <v>25</v>
      </c>
      <c r="E91" s="22">
        <v>1</v>
      </c>
      <c r="F91" s="25" t="s">
        <v>25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25</v>
      </c>
      <c r="D92" s="22" t="s">
        <v>25</v>
      </c>
      <c r="E92" s="22">
        <v>1</v>
      </c>
      <c r="F92" s="25" t="s">
        <v>25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25</v>
      </c>
      <c r="D93" s="22" t="s">
        <v>25</v>
      </c>
      <c r="E93" s="22">
        <v>1</v>
      </c>
      <c r="F93" s="25" t="s">
        <v>25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30" hidden="1" x14ac:dyDescent="0.2">
      <c r="A94" s="19" t="s">
        <v>192</v>
      </c>
      <c r="B94" s="20" t="s">
        <v>193</v>
      </c>
      <c r="C94" s="21" t="s">
        <v>25</v>
      </c>
      <c r="D94" s="22" t="s">
        <v>25</v>
      </c>
      <c r="E94" s="22">
        <v>1</v>
      </c>
      <c r="F94" s="25" t="s">
        <v>25</v>
      </c>
      <c r="G94" s="24" t="e">
        <f t="shared" si="5"/>
        <v>#VALUE!</v>
      </c>
      <c r="H94" s="23">
        <f t="shared" si="6"/>
        <v>0</v>
      </c>
      <c r="I94" s="23">
        <f t="shared" si="7"/>
        <v>0</v>
      </c>
      <c r="J94" s="4">
        <v>0</v>
      </c>
      <c r="K94" s="8">
        <f t="shared" si="8"/>
        <v>0</v>
      </c>
      <c r="L94" s="8">
        <f t="shared" si="9"/>
        <v>0</v>
      </c>
      <c r="M94" s="9">
        <v>0</v>
      </c>
    </row>
    <row r="95" spans="1:13" ht="15" hidden="1" x14ac:dyDescent="0.2">
      <c r="A95" s="19" t="s">
        <v>194</v>
      </c>
      <c r="B95" s="20" t="s">
        <v>195</v>
      </c>
      <c r="C95" s="21" t="s">
        <v>25</v>
      </c>
      <c r="D95" s="22" t="s">
        <v>25</v>
      </c>
      <c r="E95" s="22">
        <v>1</v>
      </c>
      <c r="F95" s="25" t="s">
        <v>25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9" t="s">
        <v>196</v>
      </c>
      <c r="B96" s="20" t="s">
        <v>197</v>
      </c>
      <c r="C96" s="21" t="s">
        <v>25</v>
      </c>
      <c r="D96" s="22" t="s">
        <v>19</v>
      </c>
      <c r="E96" s="22">
        <v>1</v>
      </c>
      <c r="F96" s="23">
        <v>972</v>
      </c>
      <c r="G96" s="24">
        <f t="shared" si="5"/>
        <v>4.7206790123456788</v>
      </c>
      <c r="H96" s="23">
        <f t="shared" si="6"/>
        <v>4588.5</v>
      </c>
      <c r="I96" s="23">
        <f t="shared" si="7"/>
        <v>4588.5</v>
      </c>
      <c r="J96" s="4">
        <v>4.5884999999999998</v>
      </c>
      <c r="K96" s="8">
        <f t="shared" si="8"/>
        <v>0.251</v>
      </c>
      <c r="L96" s="8">
        <f t="shared" si="9"/>
        <v>0.72349999999999992</v>
      </c>
      <c r="M96" s="9">
        <v>4.5884999999999998</v>
      </c>
    </row>
    <row r="97" spans="1:13" ht="30" hidden="1" x14ac:dyDescent="0.2">
      <c r="A97" s="19" t="s">
        <v>198</v>
      </c>
      <c r="B97" s="20" t="s">
        <v>199</v>
      </c>
      <c r="C97" s="21" t="s">
        <v>25</v>
      </c>
      <c r="D97" s="22" t="s">
        <v>25</v>
      </c>
      <c r="E97" s="22">
        <v>1</v>
      </c>
      <c r="F97" s="25" t="s">
        <v>25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200</v>
      </c>
      <c r="B98" s="20" t="s">
        <v>201</v>
      </c>
      <c r="C98" s="21" t="s">
        <v>25</v>
      </c>
      <c r="D98" s="22" t="s">
        <v>25</v>
      </c>
      <c r="E98" s="22">
        <v>1</v>
      </c>
      <c r="F98" s="25" t="s">
        <v>25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202</v>
      </c>
      <c r="B99" s="20" t="s">
        <v>203</v>
      </c>
      <c r="C99" s="21" t="s">
        <v>25</v>
      </c>
      <c r="D99" s="22" t="s">
        <v>25</v>
      </c>
      <c r="E99" s="22">
        <v>1</v>
      </c>
      <c r="F99" s="25" t="s">
        <v>25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204</v>
      </c>
      <c r="B100" s="20" t="s">
        <v>205</v>
      </c>
      <c r="C100" s="21" t="s">
        <v>25</v>
      </c>
      <c r="D100" s="22" t="s">
        <v>25</v>
      </c>
      <c r="E100" s="22">
        <v>1</v>
      </c>
      <c r="F100" s="25" t="s">
        <v>25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206</v>
      </c>
      <c r="B101" s="20" t="s">
        <v>207</v>
      </c>
      <c r="C101" s="21" t="s">
        <v>25</v>
      </c>
      <c r="D101" s="22" t="s">
        <v>25</v>
      </c>
      <c r="E101" s="22">
        <v>1</v>
      </c>
      <c r="F101" s="25" t="s">
        <v>25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208</v>
      </c>
      <c r="B102" s="17" t="s">
        <v>209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210</v>
      </c>
      <c r="B103" s="20" t="s">
        <v>211</v>
      </c>
      <c r="C103" s="21" t="s">
        <v>25</v>
      </c>
      <c r="D103" s="22" t="s">
        <v>25</v>
      </c>
      <c r="E103" s="22">
        <v>1</v>
      </c>
      <c r="F103" s="25" t="s">
        <v>25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212</v>
      </c>
      <c r="B104" s="20" t="s">
        <v>213</v>
      </c>
      <c r="C104" s="21" t="s">
        <v>25</v>
      </c>
      <c r="D104" s="22" t="s">
        <v>25</v>
      </c>
      <c r="E104" s="22">
        <v>1</v>
      </c>
      <c r="F104" s="25" t="s">
        <v>25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214</v>
      </c>
      <c r="B105" s="20" t="s">
        <v>215</v>
      </c>
      <c r="C105" s="21" t="s">
        <v>25</v>
      </c>
      <c r="D105" s="22" t="s">
        <v>25</v>
      </c>
      <c r="E105" s="22">
        <v>1</v>
      </c>
      <c r="F105" s="25" t="s">
        <v>25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216</v>
      </c>
      <c r="B106" s="20" t="s">
        <v>217</v>
      </c>
      <c r="C106" s="21" t="s">
        <v>25</v>
      </c>
      <c r="D106" s="22" t="s">
        <v>25</v>
      </c>
      <c r="E106" s="22">
        <v>1</v>
      </c>
      <c r="F106" s="25" t="s">
        <v>25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218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219</v>
      </c>
      <c r="B108" s="20" t="s">
        <v>220</v>
      </c>
      <c r="C108" s="21" t="s">
        <v>25</v>
      </c>
      <c r="D108" s="22" t="s">
        <v>25</v>
      </c>
      <c r="E108" s="22">
        <v>1</v>
      </c>
      <c r="F108" s="23">
        <v>2464</v>
      </c>
      <c r="G108" s="24">
        <f t="shared" si="5"/>
        <v>78.98904220779221</v>
      </c>
      <c r="H108" s="23">
        <f t="shared" si="6"/>
        <v>194629</v>
      </c>
      <c r="I108" s="23">
        <f t="shared" si="7"/>
        <v>194629</v>
      </c>
      <c r="J108" s="4">
        <v>194.62899999999999</v>
      </c>
      <c r="K108" s="8">
        <f t="shared" si="8"/>
        <v>10.647</v>
      </c>
      <c r="L108" s="8">
        <f t="shared" si="9"/>
        <v>30.69</v>
      </c>
      <c r="M108" s="9">
        <v>194.62899999999999</v>
      </c>
    </row>
    <row r="109" spans="1:13" ht="15" hidden="1" x14ac:dyDescent="0.2">
      <c r="A109" s="19" t="s">
        <v>221</v>
      </c>
      <c r="B109" s="20" t="s">
        <v>222</v>
      </c>
      <c r="C109" s="21" t="s">
        <v>25</v>
      </c>
      <c r="D109" s="22" t="s">
        <v>25</v>
      </c>
      <c r="E109" s="22">
        <v>1</v>
      </c>
      <c r="F109" s="25" t="s">
        <v>25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9" t="s">
        <v>223</v>
      </c>
      <c r="B110" s="20" t="s">
        <v>224</v>
      </c>
      <c r="C110" s="21" t="s">
        <v>25</v>
      </c>
      <c r="D110" s="22" t="s">
        <v>19</v>
      </c>
      <c r="E110" s="22">
        <v>1</v>
      </c>
      <c r="F110" s="23">
        <v>1066</v>
      </c>
      <c r="G110" s="24">
        <f t="shared" si="5"/>
        <v>16.320919324577861</v>
      </c>
      <c r="H110" s="23">
        <f t="shared" si="6"/>
        <v>17398.099999999999</v>
      </c>
      <c r="I110" s="23">
        <f t="shared" si="7"/>
        <v>17398.099999999999</v>
      </c>
      <c r="J110" s="4">
        <v>17.398099999999999</v>
      </c>
      <c r="K110" s="8">
        <f t="shared" si="8"/>
        <v>0.95199999999999996</v>
      </c>
      <c r="L110" s="8">
        <f t="shared" si="9"/>
        <v>2.7441000000000004</v>
      </c>
      <c r="M110" s="9">
        <v>17.398099999999999</v>
      </c>
    </row>
    <row r="111" spans="1:13" ht="30" hidden="1" x14ac:dyDescent="0.2">
      <c r="A111" s="19" t="s">
        <v>225</v>
      </c>
      <c r="B111" s="20" t="s">
        <v>226</v>
      </c>
      <c r="C111" s="21" t="s">
        <v>25</v>
      </c>
      <c r="D111" s="22" t="s">
        <v>25</v>
      </c>
      <c r="E111" s="22">
        <v>1</v>
      </c>
      <c r="F111" s="25" t="s">
        <v>25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227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228</v>
      </c>
      <c r="B113" s="17" t="s">
        <v>229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230</v>
      </c>
      <c r="B114" s="20" t="s">
        <v>231</v>
      </c>
      <c r="C114" s="21" t="s">
        <v>25</v>
      </c>
      <c r="D114" s="22" t="s">
        <v>25</v>
      </c>
      <c r="E114" s="22">
        <v>1</v>
      </c>
      <c r="F114" s="25" t="s">
        <v>25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232</v>
      </c>
      <c r="B115" s="20" t="s">
        <v>233</v>
      </c>
      <c r="C115" s="21" t="s">
        <v>25</v>
      </c>
      <c r="D115" s="22" t="s">
        <v>25</v>
      </c>
      <c r="E115" s="22">
        <v>1</v>
      </c>
      <c r="F115" s="25" t="s">
        <v>25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234</v>
      </c>
      <c r="B116" s="20" t="s">
        <v>235</v>
      </c>
      <c r="C116" s="21" t="s">
        <v>25</v>
      </c>
      <c r="D116" s="22" t="s">
        <v>25</v>
      </c>
      <c r="E116" s="22">
        <v>1</v>
      </c>
      <c r="F116" s="25" t="s">
        <v>25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236</v>
      </c>
      <c r="B117" s="20" t="s">
        <v>237</v>
      </c>
      <c r="C117" s="21" t="s">
        <v>25</v>
      </c>
      <c r="D117" s="22" t="s">
        <v>25</v>
      </c>
      <c r="E117" s="22">
        <v>1</v>
      </c>
      <c r="F117" s="25" t="s">
        <v>25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9" t="s">
        <v>238</v>
      </c>
      <c r="B118" s="20" t="s">
        <v>239</v>
      </c>
      <c r="C118" s="21" t="s">
        <v>25</v>
      </c>
      <c r="D118" s="22" t="s">
        <v>19</v>
      </c>
      <c r="E118" s="22">
        <v>1</v>
      </c>
      <c r="F118" s="23">
        <v>6112.1</v>
      </c>
      <c r="G118" s="24">
        <f t="shared" si="5"/>
        <v>3.1234469331326387</v>
      </c>
      <c r="H118" s="23">
        <f t="shared" si="6"/>
        <v>19090.82</v>
      </c>
      <c r="I118" s="23">
        <f t="shared" si="7"/>
        <v>19090.82</v>
      </c>
      <c r="J118" s="4">
        <v>19.090820000000001</v>
      </c>
      <c r="K118" s="8">
        <f t="shared" si="8"/>
        <v>1.044</v>
      </c>
      <c r="L118" s="8">
        <f t="shared" si="9"/>
        <v>3.0093000000000001</v>
      </c>
      <c r="M118" s="9">
        <v>19.090820000000001</v>
      </c>
    </row>
    <row r="119" spans="1:13" ht="15" hidden="1" x14ac:dyDescent="0.2">
      <c r="A119" s="19" t="s">
        <v>240</v>
      </c>
      <c r="B119" s="20" t="s">
        <v>241</v>
      </c>
      <c r="C119" s="21" t="s">
        <v>25</v>
      </c>
      <c r="D119" s="22" t="s">
        <v>25</v>
      </c>
      <c r="E119" s="22">
        <v>1</v>
      </c>
      <c r="F119" s="25" t="s">
        <v>25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242</v>
      </c>
      <c r="B120" s="20" t="s">
        <v>243</v>
      </c>
      <c r="C120" s="21" t="s">
        <v>25</v>
      </c>
      <c r="D120" s="22" t="s">
        <v>25</v>
      </c>
      <c r="E120" s="22">
        <v>1</v>
      </c>
      <c r="F120" s="25" t="s">
        <v>25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244</v>
      </c>
      <c r="B121" s="20" t="s">
        <v>245</v>
      </c>
      <c r="C121" s="21" t="s">
        <v>25</v>
      </c>
      <c r="D121" s="22" t="s">
        <v>25</v>
      </c>
      <c r="E121" s="22">
        <v>1</v>
      </c>
      <c r="F121" s="25" t="s">
        <v>25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246</v>
      </c>
      <c r="B122" s="20" t="s">
        <v>247</v>
      </c>
      <c r="C122" s="21" t="s">
        <v>25</v>
      </c>
      <c r="D122" s="22" t="s">
        <v>25</v>
      </c>
      <c r="E122" s="22">
        <v>1</v>
      </c>
      <c r="F122" s="25" t="s">
        <v>25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248</v>
      </c>
      <c r="B123" s="20" t="s">
        <v>249</v>
      </c>
      <c r="C123" s="21" t="s">
        <v>25</v>
      </c>
      <c r="D123" s="22" t="s">
        <v>25</v>
      </c>
      <c r="E123" s="22">
        <v>1</v>
      </c>
      <c r="F123" s="25" t="s">
        <v>25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250</v>
      </c>
      <c r="B124" s="20" t="s">
        <v>251</v>
      </c>
      <c r="C124" s="21" t="s">
        <v>25</v>
      </c>
      <c r="D124" s="22" t="s">
        <v>25</v>
      </c>
      <c r="E124" s="22">
        <v>1</v>
      </c>
      <c r="F124" s="25" t="s">
        <v>25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252</v>
      </c>
      <c r="B125" s="20" t="s">
        <v>253</v>
      </c>
      <c r="C125" s="21" t="s">
        <v>25</v>
      </c>
      <c r="D125" s="22" t="s">
        <v>25</v>
      </c>
      <c r="E125" s="22">
        <v>1</v>
      </c>
      <c r="F125" s="25" t="s">
        <v>25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254</v>
      </c>
      <c r="B126" s="20" t="s">
        <v>255</v>
      </c>
      <c r="C126" s="21" t="s">
        <v>25</v>
      </c>
      <c r="D126" s="22" t="s">
        <v>25</v>
      </c>
      <c r="E126" s="22">
        <v>1</v>
      </c>
      <c r="F126" s="25" t="s">
        <v>25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256</v>
      </c>
      <c r="B127" s="20" t="s">
        <v>257</v>
      </c>
      <c r="C127" s="21" t="s">
        <v>25</v>
      </c>
      <c r="D127" s="22" t="s">
        <v>25</v>
      </c>
      <c r="E127" s="22">
        <v>1</v>
      </c>
      <c r="F127" s="25" t="s">
        <v>25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hidden="1" x14ac:dyDescent="0.2">
      <c r="A128" s="19" t="s">
        <v>258</v>
      </c>
      <c r="B128" s="20" t="s">
        <v>259</v>
      </c>
      <c r="C128" s="21" t="s">
        <v>25</v>
      </c>
      <c r="D128" s="22" t="s">
        <v>25</v>
      </c>
      <c r="E128" s="22">
        <v>1</v>
      </c>
      <c r="F128" s="25" t="s">
        <v>25</v>
      </c>
      <c r="G128" s="24" t="e">
        <f t="shared" si="5"/>
        <v>#VALUE!</v>
      </c>
      <c r="H128" s="23">
        <f t="shared" si="6"/>
        <v>0</v>
      </c>
      <c r="I128" s="23">
        <f t="shared" si="7"/>
        <v>0</v>
      </c>
      <c r="J128" s="4">
        <v>0</v>
      </c>
      <c r="K128" s="8">
        <f t="shared" si="8"/>
        <v>0</v>
      </c>
      <c r="L128" s="8">
        <f t="shared" si="9"/>
        <v>0</v>
      </c>
      <c r="M128" s="9">
        <v>0</v>
      </c>
    </row>
    <row r="129" spans="1:13" ht="15" x14ac:dyDescent="0.2">
      <c r="A129" s="19" t="s">
        <v>260</v>
      </c>
      <c r="B129" s="20" t="s">
        <v>261</v>
      </c>
      <c r="C129" s="21" t="s">
        <v>36</v>
      </c>
      <c r="D129" s="22" t="s">
        <v>262</v>
      </c>
      <c r="E129" s="22">
        <v>1</v>
      </c>
      <c r="F129" s="23">
        <v>333</v>
      </c>
      <c r="G129" s="24">
        <f t="shared" si="5"/>
        <v>34.323123123123125</v>
      </c>
      <c r="H129" s="23">
        <f t="shared" si="6"/>
        <v>11429.6</v>
      </c>
      <c r="I129" s="23">
        <f t="shared" si="7"/>
        <v>11429.6</v>
      </c>
      <c r="J129" s="4">
        <v>11.429600000000001</v>
      </c>
      <c r="K129" s="8">
        <f t="shared" si="8"/>
        <v>0.625</v>
      </c>
      <c r="L129" s="8">
        <f t="shared" si="9"/>
        <v>1.8015999999999999</v>
      </c>
      <c r="M129" s="9">
        <v>11.429600000000001</v>
      </c>
    </row>
    <row r="130" spans="1:13" ht="30" hidden="1" x14ac:dyDescent="0.2">
      <c r="A130" s="19" t="s">
        <v>263</v>
      </c>
      <c r="B130" s="20" t="s">
        <v>264</v>
      </c>
      <c r="C130" s="21" t="s">
        <v>25</v>
      </c>
      <c r="D130" s="22" t="s">
        <v>25</v>
      </c>
      <c r="E130" s="22">
        <v>1</v>
      </c>
      <c r="F130" s="25" t="s">
        <v>25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25</v>
      </c>
      <c r="D131" s="22" t="s">
        <v>25</v>
      </c>
      <c r="E131" s="22">
        <v>1</v>
      </c>
      <c r="F131" s="25" t="s">
        <v>25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25</v>
      </c>
      <c r="D132" s="22" t="s">
        <v>25</v>
      </c>
      <c r="E132" s="22">
        <v>1</v>
      </c>
      <c r="F132" s="25" t="s">
        <v>25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5.75" customHeight="1" x14ac:dyDescent="0.2">
      <c r="A133" s="19" t="s">
        <v>269</v>
      </c>
      <c r="B133" s="20" t="s">
        <v>270</v>
      </c>
      <c r="C133" s="21" t="s">
        <v>25</v>
      </c>
      <c r="D133" s="22" t="s">
        <v>41</v>
      </c>
      <c r="E133" s="22">
        <v>1</v>
      </c>
      <c r="F133" s="23">
        <v>4</v>
      </c>
      <c r="G133" s="24">
        <f t="shared" si="5"/>
        <v>2044.625</v>
      </c>
      <c r="H133" s="23">
        <f t="shared" si="6"/>
        <v>8178.5</v>
      </c>
      <c r="I133" s="23">
        <f t="shared" si="7"/>
        <v>8178.5</v>
      </c>
      <c r="J133" s="4">
        <v>8.1784999999999997</v>
      </c>
      <c r="K133" s="8">
        <f t="shared" si="8"/>
        <v>0.44700000000000001</v>
      </c>
      <c r="L133" s="8">
        <f t="shared" si="9"/>
        <v>1.2885</v>
      </c>
      <c r="M133" s="9">
        <v>8.1784999999999997</v>
      </c>
    </row>
    <row r="134" spans="1:13" ht="60" hidden="1" x14ac:dyDescent="0.2">
      <c r="A134" s="19" t="s">
        <v>271</v>
      </c>
      <c r="B134" s="20" t="s">
        <v>272</v>
      </c>
      <c r="C134" s="21" t="s">
        <v>25</v>
      </c>
      <c r="D134" s="22" t="s">
        <v>25</v>
      </c>
      <c r="E134" s="22">
        <v>1</v>
      </c>
      <c r="F134" s="25" t="s">
        <v>25</v>
      </c>
      <c r="G134" s="24" t="e">
        <f t="shared" si="5"/>
        <v>#VALUE!</v>
      </c>
      <c r="H134" s="23">
        <f t="shared" si="6"/>
        <v>0</v>
      </c>
      <c r="I134" s="23">
        <f t="shared" si="7"/>
        <v>0</v>
      </c>
      <c r="J134" s="4">
        <v>0</v>
      </c>
      <c r="K134" s="8">
        <f t="shared" si="8"/>
        <v>0</v>
      </c>
      <c r="L134" s="8">
        <f t="shared" si="9"/>
        <v>0</v>
      </c>
      <c r="M134" s="9">
        <v>0</v>
      </c>
    </row>
    <row r="135" spans="1:13" ht="45.75" customHeight="1" x14ac:dyDescent="0.2">
      <c r="A135" s="19" t="s">
        <v>273</v>
      </c>
      <c r="B135" s="20" t="s">
        <v>274</v>
      </c>
      <c r="C135" s="21" t="s">
        <v>25</v>
      </c>
      <c r="D135" s="22" t="s">
        <v>262</v>
      </c>
      <c r="E135" s="22">
        <v>1</v>
      </c>
      <c r="F135" s="23">
        <v>4</v>
      </c>
      <c r="G135" s="24">
        <f t="shared" si="5"/>
        <v>2094.5499999999997</v>
      </c>
      <c r="H135" s="23">
        <f t="shared" si="6"/>
        <v>8378.1999999999989</v>
      </c>
      <c r="I135" s="23">
        <f t="shared" si="7"/>
        <v>8378.1999999999989</v>
      </c>
      <c r="J135" s="4">
        <v>8.3781999999999996</v>
      </c>
      <c r="K135" s="8">
        <f t="shared" si="8"/>
        <v>0.45800000000000002</v>
      </c>
      <c r="L135" s="8">
        <f t="shared" si="9"/>
        <v>1.3202</v>
      </c>
      <c r="M135" s="9">
        <v>8.3781999999999996</v>
      </c>
    </row>
    <row r="136" spans="1:13" ht="60" x14ac:dyDescent="0.2">
      <c r="A136" s="19" t="s">
        <v>275</v>
      </c>
      <c r="B136" s="20" t="s">
        <v>276</v>
      </c>
      <c r="C136" s="21" t="s">
        <v>25</v>
      </c>
      <c r="D136" s="22" t="s">
        <v>41</v>
      </c>
      <c r="E136" s="22">
        <v>1</v>
      </c>
      <c r="F136" s="23">
        <v>4</v>
      </c>
      <c r="G136" s="24">
        <f t="shared" si="5"/>
        <v>2249.0500000000002</v>
      </c>
      <c r="H136" s="23">
        <f t="shared" si="6"/>
        <v>8996.2000000000007</v>
      </c>
      <c r="I136" s="23">
        <f t="shared" si="7"/>
        <v>8996.2000000000007</v>
      </c>
      <c r="J136" s="4">
        <v>8.9962</v>
      </c>
      <c r="K136" s="8">
        <f t="shared" si="8"/>
        <v>0.49199999999999999</v>
      </c>
      <c r="L136" s="8">
        <f t="shared" si="9"/>
        <v>1.4181999999999999</v>
      </c>
      <c r="M136" s="9">
        <v>8.9962</v>
      </c>
    </row>
    <row r="137" spans="1:13" ht="45" customHeight="1" x14ac:dyDescent="0.2">
      <c r="A137" s="19" t="s">
        <v>277</v>
      </c>
      <c r="B137" s="20" t="s">
        <v>278</v>
      </c>
      <c r="C137" s="21" t="s">
        <v>25</v>
      </c>
      <c r="D137" s="22" t="s">
        <v>41</v>
      </c>
      <c r="E137" s="22">
        <v>1</v>
      </c>
      <c r="F137" s="23">
        <v>4</v>
      </c>
      <c r="G137" s="24">
        <f t="shared" si="5"/>
        <v>40477.074999999997</v>
      </c>
      <c r="H137" s="23">
        <f t="shared" si="6"/>
        <v>161908.29999999999</v>
      </c>
      <c r="I137" s="23">
        <f t="shared" si="7"/>
        <v>161908.29999999999</v>
      </c>
      <c r="J137" s="4">
        <v>161.9083</v>
      </c>
      <c r="K137" s="8">
        <f t="shared" si="8"/>
        <v>8.8569999999999993</v>
      </c>
      <c r="L137" s="8">
        <f t="shared" si="9"/>
        <v>25.5303</v>
      </c>
      <c r="M137" s="9">
        <v>161.9083</v>
      </c>
    </row>
    <row r="138" spans="1:13" ht="45" x14ac:dyDescent="0.2">
      <c r="A138" s="19" t="s">
        <v>279</v>
      </c>
      <c r="B138" s="20" t="s">
        <v>280</v>
      </c>
      <c r="C138" s="21" t="s">
        <v>25</v>
      </c>
      <c r="D138" s="22" t="s">
        <v>41</v>
      </c>
      <c r="E138" s="22">
        <v>1</v>
      </c>
      <c r="F138" s="23">
        <v>4</v>
      </c>
      <c r="G138" s="24">
        <f t="shared" si="5"/>
        <v>4553</v>
      </c>
      <c r="H138" s="23">
        <f t="shared" si="6"/>
        <v>18212</v>
      </c>
      <c r="I138" s="23">
        <f t="shared" si="7"/>
        <v>18212</v>
      </c>
      <c r="J138" s="4">
        <v>18.212</v>
      </c>
      <c r="K138" s="8">
        <f t="shared" si="8"/>
        <v>0.996</v>
      </c>
      <c r="L138" s="8">
        <f t="shared" si="9"/>
        <v>2.8710000000000004</v>
      </c>
      <c r="M138" s="9">
        <v>18.212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25</v>
      </c>
      <c r="D140" s="22" t="s">
        <v>25</v>
      </c>
      <c r="E140" s="22">
        <v>1</v>
      </c>
      <c r="F140" s="25" t="s">
        <v>25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25</v>
      </c>
      <c r="D141" s="22" t="s">
        <v>25</v>
      </c>
      <c r="E141" s="22">
        <v>1</v>
      </c>
      <c r="F141" s="25" t="s">
        <v>25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25</v>
      </c>
      <c r="D142" s="22" t="s">
        <v>25</v>
      </c>
      <c r="E142" s="22">
        <v>1</v>
      </c>
      <c r="F142" s="25" t="s">
        <v>25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1.5</v>
      </c>
      <c r="G143" s="24">
        <f t="shared" si="10"/>
        <v>12.156830601092896</v>
      </c>
      <c r="H143" s="23">
        <f t="shared" si="11"/>
        <v>6674.1</v>
      </c>
      <c r="I143" s="23">
        <f t="shared" si="12"/>
        <v>6674.1</v>
      </c>
      <c r="J143" s="4">
        <v>6.6741000000000001</v>
      </c>
      <c r="K143" s="8">
        <f t="shared" si="13"/>
        <v>0.36499999999999999</v>
      </c>
      <c r="L143" s="8">
        <f t="shared" si="14"/>
        <v>1.0521</v>
      </c>
      <c r="M143" s="9">
        <v>6.6741000000000001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4</v>
      </c>
      <c r="G144" s="24">
        <f t="shared" si="10"/>
        <v>69.966666666666669</v>
      </c>
      <c r="H144" s="23">
        <f t="shared" si="11"/>
        <v>3358.3999999999996</v>
      </c>
      <c r="I144" s="23">
        <f t="shared" si="12"/>
        <v>3358.3999999999996</v>
      </c>
      <c r="J144" s="4">
        <v>3.3583999999999996</v>
      </c>
      <c r="K144" s="8">
        <f t="shared" si="13"/>
        <v>0.184</v>
      </c>
      <c r="L144" s="8">
        <f t="shared" si="14"/>
        <v>0.53039999999999998</v>
      </c>
      <c r="M144" s="9">
        <v>3.3583999999999996</v>
      </c>
    </row>
    <row r="145" spans="1:13" ht="15" customHeight="1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101</v>
      </c>
      <c r="G145" s="24">
        <f t="shared" si="10"/>
        <v>232.10297029702969</v>
      </c>
      <c r="H145" s="23">
        <f t="shared" si="11"/>
        <v>23442.399999999998</v>
      </c>
      <c r="I145" s="23">
        <f t="shared" si="12"/>
        <v>23442.399999999998</v>
      </c>
      <c r="J145" s="4">
        <v>23.442399999999999</v>
      </c>
      <c r="K145" s="8">
        <f t="shared" si="13"/>
        <v>1.282</v>
      </c>
      <c r="L145" s="8">
        <f t="shared" si="14"/>
        <v>3.6954000000000002</v>
      </c>
      <c r="M145" s="9">
        <v>23.442399999999999</v>
      </c>
    </row>
    <row r="146" spans="1:13" ht="15" hidden="1" x14ac:dyDescent="0.2">
      <c r="A146" s="19" t="s">
        <v>297</v>
      </c>
      <c r="B146" s="20" t="s">
        <v>298</v>
      </c>
      <c r="C146" s="21" t="s">
        <v>25</v>
      </c>
      <c r="D146" s="22" t="s">
        <v>25</v>
      </c>
      <c r="E146" s="22">
        <v>1</v>
      </c>
      <c r="F146" s="25" t="s">
        <v>25</v>
      </c>
      <c r="G146" s="24" t="e">
        <f t="shared" si="10"/>
        <v>#VALUE!</v>
      </c>
      <c r="H146" s="23">
        <f t="shared" si="11"/>
        <v>0</v>
      </c>
      <c r="I146" s="23">
        <f t="shared" si="12"/>
        <v>0</v>
      </c>
      <c r="J146" s="4">
        <v>0</v>
      </c>
      <c r="K146" s="8">
        <f t="shared" si="13"/>
        <v>0</v>
      </c>
      <c r="L146" s="8">
        <f t="shared" si="14"/>
        <v>0</v>
      </c>
      <c r="M146" s="9">
        <v>0</v>
      </c>
    </row>
    <row r="147" spans="1:13" ht="15" hidden="1" x14ac:dyDescent="0.2">
      <c r="A147" s="19" t="s">
        <v>299</v>
      </c>
      <c r="B147" s="20" t="s">
        <v>300</v>
      </c>
      <c r="C147" s="21" t="s">
        <v>25</v>
      </c>
      <c r="D147" s="22" t="s">
        <v>25</v>
      </c>
      <c r="E147" s="22">
        <v>1</v>
      </c>
      <c r="F147" s="25" t="s">
        <v>25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301</v>
      </c>
      <c r="B148" s="20" t="s">
        <v>302</v>
      </c>
      <c r="C148" s="21" t="s">
        <v>25</v>
      </c>
      <c r="D148" s="22" t="s">
        <v>25</v>
      </c>
      <c r="E148" s="22">
        <v>1</v>
      </c>
      <c r="F148" s="25" t="s">
        <v>25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303</v>
      </c>
      <c r="B149" s="20" t="s">
        <v>304</v>
      </c>
      <c r="C149" s="21" t="s">
        <v>25</v>
      </c>
      <c r="D149" s="22" t="s">
        <v>25</v>
      </c>
      <c r="E149" s="22">
        <v>1</v>
      </c>
      <c r="F149" s="25" t="s">
        <v>25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305</v>
      </c>
      <c r="B150" s="20" t="s">
        <v>306</v>
      </c>
      <c r="C150" s="21" t="s">
        <v>25</v>
      </c>
      <c r="D150" s="22" t="s">
        <v>25</v>
      </c>
      <c r="E150" s="22">
        <v>1</v>
      </c>
      <c r="F150" s="25" t="s">
        <v>25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307</v>
      </c>
      <c r="B151" s="20" t="s">
        <v>308</v>
      </c>
      <c r="C151" s="21" t="s">
        <v>25</v>
      </c>
      <c r="D151" s="22" t="s">
        <v>25</v>
      </c>
      <c r="E151" s="22">
        <v>1</v>
      </c>
      <c r="F151" s="25" t="s">
        <v>25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309</v>
      </c>
      <c r="B152" s="20" t="s">
        <v>310</v>
      </c>
      <c r="C152" s="21" t="s">
        <v>25</v>
      </c>
      <c r="D152" s="22" t="s">
        <v>25</v>
      </c>
      <c r="E152" s="22">
        <v>1</v>
      </c>
      <c r="F152" s="25" t="s">
        <v>25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311</v>
      </c>
      <c r="B153" s="20" t="s">
        <v>312</v>
      </c>
      <c r="C153" s="21" t="s">
        <v>25</v>
      </c>
      <c r="D153" s="22" t="s">
        <v>25</v>
      </c>
      <c r="E153" s="22">
        <v>1</v>
      </c>
      <c r="F153" s="25" t="s">
        <v>25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313</v>
      </c>
      <c r="B154" s="20" t="s">
        <v>314</v>
      </c>
      <c r="C154" s="21" t="s">
        <v>25</v>
      </c>
      <c r="D154" s="22" t="s">
        <v>25</v>
      </c>
      <c r="E154" s="22">
        <v>1</v>
      </c>
      <c r="F154" s="25" t="s">
        <v>25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315</v>
      </c>
      <c r="B155" s="20" t="s">
        <v>316</v>
      </c>
      <c r="C155" s="21" t="s">
        <v>25</v>
      </c>
      <c r="D155" s="22" t="s">
        <v>25</v>
      </c>
      <c r="E155" s="22">
        <v>1</v>
      </c>
      <c r="F155" s="25" t="s">
        <v>25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317</v>
      </c>
      <c r="B156" s="20" t="s">
        <v>318</v>
      </c>
      <c r="C156" s="21" t="s">
        <v>25</v>
      </c>
      <c r="D156" s="22" t="s">
        <v>25</v>
      </c>
      <c r="E156" s="22">
        <v>1</v>
      </c>
      <c r="F156" s="25" t="s">
        <v>25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319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320</v>
      </c>
      <c r="B158" s="20" t="s">
        <v>321</v>
      </c>
      <c r="C158" s="21" t="s">
        <v>81</v>
      </c>
      <c r="D158" s="22" t="s">
        <v>41</v>
      </c>
      <c r="E158" s="22">
        <v>366</v>
      </c>
      <c r="F158" s="23">
        <v>48</v>
      </c>
      <c r="G158" s="24">
        <f t="shared" si="10"/>
        <v>9.9403233151183965</v>
      </c>
      <c r="H158" s="23">
        <f t="shared" si="11"/>
        <v>174631.6</v>
      </c>
      <c r="I158" s="23">
        <f t="shared" si="12"/>
        <v>174631.6</v>
      </c>
      <c r="J158" s="4">
        <v>174.63159999999999</v>
      </c>
      <c r="K158" s="8">
        <f t="shared" si="13"/>
        <v>9.5530000000000008</v>
      </c>
      <c r="L158" s="8">
        <f t="shared" si="14"/>
        <v>27.5366</v>
      </c>
      <c r="M158" s="9">
        <v>174.63159999999999</v>
      </c>
    </row>
    <row r="159" spans="1:13" ht="15" hidden="1" x14ac:dyDescent="0.2">
      <c r="A159" s="19" t="s">
        <v>322</v>
      </c>
      <c r="B159" s="20" t="s">
        <v>94</v>
      </c>
      <c r="C159" s="21" t="s">
        <v>25</v>
      </c>
      <c r="D159" s="22" t="s">
        <v>25</v>
      </c>
      <c r="E159" s="22">
        <v>1</v>
      </c>
      <c r="F159" s="25" t="s">
        <v>25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323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324</v>
      </c>
      <c r="B161" s="20" t="s">
        <v>325</v>
      </c>
      <c r="C161" s="21" t="s">
        <v>25</v>
      </c>
      <c r="D161" s="22" t="s">
        <v>25</v>
      </c>
      <c r="E161" s="22">
        <v>1</v>
      </c>
      <c r="F161" s="25" t="s">
        <v>25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hidden="1" x14ac:dyDescent="0.2">
      <c r="A162" s="19" t="s">
        <v>326</v>
      </c>
      <c r="B162" s="20" t="s">
        <v>327</v>
      </c>
      <c r="C162" s="21" t="s">
        <v>25</v>
      </c>
      <c r="D162" s="22" t="s">
        <v>25</v>
      </c>
      <c r="E162" s="22">
        <v>12</v>
      </c>
      <c r="F162" s="25" t="s">
        <v>25</v>
      </c>
      <c r="G162" s="24" t="e">
        <f t="shared" si="10"/>
        <v>#VALUE!</v>
      </c>
      <c r="H162" s="23">
        <f t="shared" si="11"/>
        <v>0</v>
      </c>
      <c r="I162" s="23">
        <f t="shared" si="12"/>
        <v>0</v>
      </c>
      <c r="J162" s="4">
        <v>0</v>
      </c>
      <c r="K162" s="8">
        <f t="shared" si="13"/>
        <v>0</v>
      </c>
      <c r="L162" s="8">
        <f t="shared" si="14"/>
        <v>0</v>
      </c>
      <c r="M162" s="9">
        <v>0</v>
      </c>
    </row>
    <row r="163" spans="1:13" ht="45" hidden="1" x14ac:dyDescent="0.2">
      <c r="A163" s="19" t="s">
        <v>328</v>
      </c>
      <c r="B163" s="20" t="s">
        <v>329</v>
      </c>
      <c r="C163" s="21" t="s">
        <v>25</v>
      </c>
      <c r="D163" s="22" t="s">
        <v>25</v>
      </c>
      <c r="E163" s="22">
        <v>1</v>
      </c>
      <c r="F163" s="25" t="s">
        <v>25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330</v>
      </c>
      <c r="B164" s="20" t="s">
        <v>94</v>
      </c>
      <c r="C164" s="21" t="s">
        <v>25</v>
      </c>
      <c r="D164" s="22" t="s">
        <v>25</v>
      </c>
      <c r="E164" s="22">
        <v>1</v>
      </c>
      <c r="F164" s="25" t="s">
        <v>25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331</v>
      </c>
      <c r="B165" s="17" t="s">
        <v>332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333</v>
      </c>
      <c r="B166" s="20" t="s">
        <v>334</v>
      </c>
      <c r="C166" s="21" t="s">
        <v>25</v>
      </c>
      <c r="D166" s="22" t="s">
        <v>25</v>
      </c>
      <c r="E166" s="22">
        <v>1</v>
      </c>
      <c r="F166" s="25" t="s">
        <v>25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x14ac:dyDescent="0.2">
      <c r="A167" s="19" t="s">
        <v>335</v>
      </c>
      <c r="B167" s="20" t="s">
        <v>336</v>
      </c>
      <c r="C167" s="21" t="s">
        <v>36</v>
      </c>
      <c r="D167" s="22" t="s">
        <v>296</v>
      </c>
      <c r="E167" s="22">
        <v>1</v>
      </c>
      <c r="F167" s="23">
        <v>852</v>
      </c>
      <c r="G167" s="24">
        <f t="shared" si="10"/>
        <v>8.405985915492959</v>
      </c>
      <c r="H167" s="23">
        <f t="shared" si="11"/>
        <v>7161.9000000000005</v>
      </c>
      <c r="I167" s="23">
        <f t="shared" si="12"/>
        <v>7161.9000000000005</v>
      </c>
      <c r="J167" s="4">
        <v>7.1619000000000002</v>
      </c>
      <c r="K167" s="8">
        <f t="shared" si="13"/>
        <v>0.39200000000000002</v>
      </c>
      <c r="L167" s="8">
        <f t="shared" si="14"/>
        <v>1.1298999999999999</v>
      </c>
      <c r="M167" s="9">
        <v>7.1619000000000002</v>
      </c>
    </row>
    <row r="168" spans="1:13" ht="30" hidden="1" x14ac:dyDescent="0.2">
      <c r="A168" s="19" t="s">
        <v>337</v>
      </c>
      <c r="B168" s="20" t="s">
        <v>338</v>
      </c>
      <c r="C168" s="21" t="s">
        <v>25</v>
      </c>
      <c r="D168" s="22" t="s">
        <v>25</v>
      </c>
      <c r="E168" s="22">
        <v>1</v>
      </c>
      <c r="F168" s="25" t="s">
        <v>25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339</v>
      </c>
      <c r="B169" s="20" t="s">
        <v>94</v>
      </c>
      <c r="C169" s="21" t="s">
        <v>25</v>
      </c>
      <c r="D169" s="22" t="s">
        <v>25</v>
      </c>
      <c r="E169" s="22">
        <v>1</v>
      </c>
      <c r="F169" s="25" t="s">
        <v>25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340</v>
      </c>
      <c r="B170" s="17" t="s">
        <v>341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60.75" customHeight="1" x14ac:dyDescent="0.2">
      <c r="A171" s="19" t="s">
        <v>342</v>
      </c>
      <c r="B171" s="20" t="s">
        <v>343</v>
      </c>
      <c r="C171" s="21" t="s">
        <v>25</v>
      </c>
      <c r="D171" s="22" t="s">
        <v>41</v>
      </c>
      <c r="E171" s="22">
        <v>1</v>
      </c>
      <c r="F171" s="23">
        <v>142</v>
      </c>
      <c r="G171" s="24">
        <f t="shared" si="10"/>
        <v>540.79154929577476</v>
      </c>
      <c r="H171" s="23">
        <f t="shared" si="11"/>
        <v>76792.400000000009</v>
      </c>
      <c r="I171" s="23">
        <f t="shared" si="12"/>
        <v>76792.400000000009</v>
      </c>
      <c r="J171" s="4">
        <v>76.792400000000015</v>
      </c>
      <c r="K171" s="8">
        <f t="shared" si="13"/>
        <v>4.2009999999999996</v>
      </c>
      <c r="L171" s="8">
        <f t="shared" si="14"/>
        <v>12.109400000000001</v>
      </c>
      <c r="M171" s="9">
        <v>76.792400000000015</v>
      </c>
    </row>
    <row r="172" spans="1:13" ht="60" hidden="1" x14ac:dyDescent="0.2">
      <c r="A172" s="19" t="s">
        <v>344</v>
      </c>
      <c r="B172" s="20" t="s">
        <v>345</v>
      </c>
      <c r="C172" s="21" t="s">
        <v>25</v>
      </c>
      <c r="D172" s="22" t="s">
        <v>25</v>
      </c>
      <c r="E172" s="22">
        <v>1</v>
      </c>
      <c r="F172" s="25" t="s">
        <v>25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346</v>
      </c>
      <c r="B173" s="20" t="s">
        <v>94</v>
      </c>
      <c r="C173" s="21" t="s">
        <v>25</v>
      </c>
      <c r="D173" s="22" t="s">
        <v>25</v>
      </c>
      <c r="E173" s="22">
        <v>1</v>
      </c>
      <c r="F173" s="25" t="s">
        <v>25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347</v>
      </c>
      <c r="B174" s="17" t="s">
        <v>348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349</v>
      </c>
      <c r="B175" s="20" t="s">
        <v>350</v>
      </c>
      <c r="C175" s="21" t="s">
        <v>81</v>
      </c>
      <c r="D175" s="22" t="s">
        <v>19</v>
      </c>
      <c r="E175" s="22">
        <v>366</v>
      </c>
      <c r="F175" s="23">
        <v>6112.1</v>
      </c>
      <c r="G175" s="24">
        <f t="shared" si="10"/>
        <v>1.3304568390408597E-2</v>
      </c>
      <c r="H175" s="23">
        <f t="shared" si="11"/>
        <v>29762.699999999997</v>
      </c>
      <c r="I175" s="23">
        <f t="shared" si="12"/>
        <v>29762.699999999997</v>
      </c>
      <c r="J175" s="4">
        <v>29.762699999999999</v>
      </c>
      <c r="K175" s="8">
        <f t="shared" si="13"/>
        <v>1.6279999999999999</v>
      </c>
      <c r="L175" s="8">
        <f t="shared" si="14"/>
        <v>4.6926999999999994</v>
      </c>
      <c r="M175" s="9">
        <v>29.762699999999999</v>
      </c>
    </row>
    <row r="176" spans="1:13" ht="15" customHeight="1" x14ac:dyDescent="0.2">
      <c r="A176" s="19" t="s">
        <v>351</v>
      </c>
      <c r="B176" s="20" t="s">
        <v>352</v>
      </c>
      <c r="C176" s="21" t="s">
        <v>81</v>
      </c>
      <c r="D176" s="22" t="s">
        <v>19</v>
      </c>
      <c r="E176" s="22">
        <v>366</v>
      </c>
      <c r="F176" s="23">
        <v>6112.1</v>
      </c>
      <c r="G176" s="24">
        <f t="shared" si="10"/>
        <v>6.6739602703336023E-2</v>
      </c>
      <c r="H176" s="23">
        <f t="shared" si="11"/>
        <v>149298.40000000002</v>
      </c>
      <c r="I176" s="23">
        <f t="shared" si="12"/>
        <v>149298.40000000002</v>
      </c>
      <c r="J176" s="4">
        <v>149.29840000000002</v>
      </c>
      <c r="K176" s="8">
        <f t="shared" si="13"/>
        <v>8.1669999999999998</v>
      </c>
      <c r="L176" s="8">
        <f t="shared" si="14"/>
        <v>23.541399999999999</v>
      </c>
      <c r="M176" s="9">
        <v>149.29840000000002</v>
      </c>
    </row>
    <row r="177" spans="1:13" ht="15" hidden="1" x14ac:dyDescent="0.2">
      <c r="A177" s="19" t="s">
        <v>353</v>
      </c>
      <c r="B177" s="20" t="s">
        <v>94</v>
      </c>
      <c r="C177" s="21" t="s">
        <v>25</v>
      </c>
      <c r="D177" s="22" t="s">
        <v>25</v>
      </c>
      <c r="E177" s="22">
        <v>1</v>
      </c>
      <c r="F177" s="25" t="s">
        <v>25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354</v>
      </c>
      <c r="B178" s="17" t="s">
        <v>355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" customHeight="1" x14ac:dyDescent="0.2">
      <c r="A179" s="19" t="s">
        <v>356</v>
      </c>
      <c r="B179" s="20" t="s">
        <v>357</v>
      </c>
      <c r="C179" s="21" t="s">
        <v>25</v>
      </c>
      <c r="D179" s="22" t="s">
        <v>358</v>
      </c>
      <c r="E179" s="22">
        <v>1</v>
      </c>
      <c r="F179" s="23">
        <v>21261</v>
      </c>
      <c r="G179" s="24">
        <f t="shared" si="10"/>
        <v>2.9782700719627484</v>
      </c>
      <c r="H179" s="23">
        <f t="shared" si="11"/>
        <v>63321</v>
      </c>
      <c r="I179" s="23">
        <f t="shared" si="12"/>
        <v>63321</v>
      </c>
      <c r="J179" s="4">
        <v>63.320999999999998</v>
      </c>
      <c r="K179" s="8">
        <f t="shared" si="13"/>
        <v>3.464</v>
      </c>
      <c r="L179" s="8">
        <f t="shared" si="14"/>
        <v>9.9849999999999994</v>
      </c>
      <c r="M179" s="9">
        <v>63.320999999999998</v>
      </c>
    </row>
    <row r="180" spans="1:13" ht="15" hidden="1" x14ac:dyDescent="0.2">
      <c r="A180" s="19" t="s">
        <v>359</v>
      </c>
      <c r="B180" s="20" t="s">
        <v>94</v>
      </c>
      <c r="C180" s="21" t="s">
        <v>25</v>
      </c>
      <c r="D180" s="22" t="s">
        <v>25</v>
      </c>
      <c r="E180" s="22">
        <v>1</v>
      </c>
      <c r="F180" s="25" t="s">
        <v>25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360</v>
      </c>
      <c r="B181" s="17" t="s">
        <v>361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362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363</v>
      </c>
      <c r="B183" s="20" t="s">
        <v>364</v>
      </c>
      <c r="C183" s="21" t="s">
        <v>25</v>
      </c>
      <c r="D183" s="22" t="s">
        <v>101</v>
      </c>
      <c r="E183" s="22">
        <v>1</v>
      </c>
      <c r="F183" s="23">
        <v>121.49</v>
      </c>
      <c r="G183" s="24">
        <f t="shared" si="10"/>
        <v>87.526545394682685</v>
      </c>
      <c r="H183" s="23">
        <f t="shared" si="11"/>
        <v>10633.6</v>
      </c>
      <c r="I183" s="23">
        <f t="shared" si="12"/>
        <v>10633.6</v>
      </c>
      <c r="J183" s="4">
        <v>10.633599999999999</v>
      </c>
      <c r="K183" s="8">
        <f t="shared" si="13"/>
        <v>0.58199999999999996</v>
      </c>
      <c r="L183" s="8">
        <f t="shared" si="14"/>
        <v>1.6776</v>
      </c>
      <c r="M183" s="9">
        <v>10.633599999999999</v>
      </c>
    </row>
    <row r="184" spans="1:13" ht="15" customHeight="1" x14ac:dyDescent="0.2">
      <c r="A184" s="19" t="s">
        <v>365</v>
      </c>
      <c r="B184" s="20" t="s">
        <v>366</v>
      </c>
      <c r="C184" s="21" t="s">
        <v>25</v>
      </c>
      <c r="D184" s="22" t="s">
        <v>101</v>
      </c>
      <c r="E184" s="22">
        <v>1</v>
      </c>
      <c r="F184" s="23">
        <v>81.61</v>
      </c>
      <c r="G184" s="24">
        <f t="shared" si="10"/>
        <v>249.82232569538047</v>
      </c>
      <c r="H184" s="23">
        <f t="shared" si="11"/>
        <v>20387.999999999996</v>
      </c>
      <c r="I184" s="23">
        <f t="shared" si="12"/>
        <v>20387.999999999996</v>
      </c>
      <c r="J184" s="4">
        <v>20.387999999999998</v>
      </c>
      <c r="K184" s="8">
        <f t="shared" si="13"/>
        <v>1.115</v>
      </c>
      <c r="L184" s="8">
        <f t="shared" si="14"/>
        <v>3.214</v>
      </c>
      <c r="M184" s="9">
        <v>20.387999999999998</v>
      </c>
    </row>
    <row r="185" spans="1:13" ht="30" hidden="1" x14ac:dyDescent="0.2">
      <c r="A185" s="19" t="s">
        <v>367</v>
      </c>
      <c r="B185" s="20" t="s">
        <v>368</v>
      </c>
      <c r="C185" s="21" t="s">
        <v>25</v>
      </c>
      <c r="D185" s="22" t="s">
        <v>25</v>
      </c>
      <c r="E185" s="22">
        <v>1</v>
      </c>
      <c r="F185" s="25" t="s">
        <v>25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369</v>
      </c>
      <c r="B186" s="17" t="s">
        <v>370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371</v>
      </c>
      <c r="B187" s="20" t="s">
        <v>372</v>
      </c>
      <c r="C187" s="21" t="s">
        <v>22</v>
      </c>
      <c r="D187" s="22" t="s">
        <v>19</v>
      </c>
      <c r="E187" s="22">
        <v>12</v>
      </c>
      <c r="F187" s="23">
        <v>1014.8</v>
      </c>
      <c r="G187" s="24">
        <f t="shared" si="10"/>
        <v>0.32384049402181053</v>
      </c>
      <c r="H187" s="23">
        <f t="shared" si="11"/>
        <v>3943.6</v>
      </c>
      <c r="I187" s="23">
        <f t="shared" si="12"/>
        <v>3943.6</v>
      </c>
      <c r="J187" s="4">
        <v>3.9436</v>
      </c>
      <c r="K187" s="8">
        <f t="shared" si="13"/>
        <v>0.216</v>
      </c>
      <c r="L187" s="8">
        <f t="shared" si="14"/>
        <v>0.62259999999999993</v>
      </c>
      <c r="M187" s="9">
        <v>3.9436</v>
      </c>
    </row>
    <row r="188" spans="1:13" ht="15" x14ac:dyDescent="0.2">
      <c r="A188" s="19" t="s">
        <v>373</v>
      </c>
      <c r="B188" s="20" t="s">
        <v>374</v>
      </c>
      <c r="C188" s="21" t="s">
        <v>25</v>
      </c>
      <c r="D188" s="22" t="s">
        <v>19</v>
      </c>
      <c r="E188" s="22">
        <v>1</v>
      </c>
      <c r="F188" s="23">
        <v>1014.8</v>
      </c>
      <c r="G188" s="24">
        <f t="shared" si="10"/>
        <v>12.604848245959793</v>
      </c>
      <c r="H188" s="23">
        <f t="shared" si="11"/>
        <v>12791.4</v>
      </c>
      <c r="I188" s="23">
        <f t="shared" si="12"/>
        <v>12791.4</v>
      </c>
      <c r="J188" s="4">
        <v>12.791399999999999</v>
      </c>
      <c r="K188" s="8">
        <f t="shared" si="13"/>
        <v>0.7</v>
      </c>
      <c r="L188" s="8">
        <f>ROUND($L$9*K188,2)/100-0.0034</f>
        <v>2.0143999999999997</v>
      </c>
      <c r="M188" s="9">
        <v>12.791399999999999</v>
      </c>
    </row>
    <row r="189" spans="1:13" ht="15" hidden="1" x14ac:dyDescent="0.2">
      <c r="A189" s="19" t="s">
        <v>375</v>
      </c>
      <c r="B189" s="20" t="s">
        <v>376</v>
      </c>
      <c r="C189" s="21" t="s">
        <v>25</v>
      </c>
      <c r="D189" s="22" t="s">
        <v>25</v>
      </c>
      <c r="E189" s="22">
        <v>1</v>
      </c>
      <c r="F189" s="25" t="s">
        <v>25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377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9" t="s">
        <v>378</v>
      </c>
      <c r="B191" s="20" t="s">
        <v>379</v>
      </c>
      <c r="C191" s="21" t="s">
        <v>25</v>
      </c>
      <c r="D191" s="22" t="s">
        <v>25</v>
      </c>
      <c r="E191" s="22">
        <v>1</v>
      </c>
      <c r="F191" s="25" t="s">
        <v>25</v>
      </c>
      <c r="G191" s="24" t="e">
        <f t="shared" si="10"/>
        <v>#VALUE!</v>
      </c>
      <c r="H191" s="23">
        <f t="shared" si="11"/>
        <v>0</v>
      </c>
      <c r="I191" s="23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9" t="s">
        <v>380</v>
      </c>
      <c r="B192" s="20" t="s">
        <v>381</v>
      </c>
      <c r="C192" s="21" t="s">
        <v>25</v>
      </c>
      <c r="D192" s="22" t="s">
        <v>25</v>
      </c>
      <c r="E192" s="22">
        <v>1</v>
      </c>
      <c r="F192" s="25" t="s">
        <v>25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382</v>
      </c>
      <c r="B193" s="20" t="s">
        <v>383</v>
      </c>
      <c r="C193" s="21" t="s">
        <v>25</v>
      </c>
      <c r="D193" s="22" t="s">
        <v>25</v>
      </c>
      <c r="E193" s="22">
        <v>1</v>
      </c>
      <c r="F193" s="25" t="s">
        <v>25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384</v>
      </c>
      <c r="B194" s="17" t="s">
        <v>385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386</v>
      </c>
      <c r="B195" s="20" t="s">
        <v>387</v>
      </c>
      <c r="C195" s="21" t="s">
        <v>25</v>
      </c>
      <c r="D195" s="22" t="s">
        <v>25</v>
      </c>
      <c r="E195" s="22">
        <v>1</v>
      </c>
      <c r="F195" s="25" t="s">
        <v>25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388</v>
      </c>
      <c r="B196" s="20" t="s">
        <v>389</v>
      </c>
      <c r="C196" s="21" t="s">
        <v>25</v>
      </c>
      <c r="D196" s="22" t="s">
        <v>25</v>
      </c>
      <c r="E196" s="22">
        <v>1</v>
      </c>
      <c r="F196" s="25" t="s">
        <v>25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390</v>
      </c>
      <c r="B197" s="20" t="s">
        <v>391</v>
      </c>
      <c r="C197" s="21" t="s">
        <v>25</v>
      </c>
      <c r="D197" s="22" t="s">
        <v>25</v>
      </c>
      <c r="E197" s="22">
        <v>1</v>
      </c>
      <c r="F197" s="25" t="s">
        <v>25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392</v>
      </c>
      <c r="B198" s="20" t="s">
        <v>393</v>
      </c>
      <c r="C198" s="21" t="s">
        <v>25</v>
      </c>
      <c r="D198" s="22" t="s">
        <v>25</v>
      </c>
      <c r="E198" s="22">
        <v>1</v>
      </c>
      <c r="F198" s="25" t="s">
        <v>25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394</v>
      </c>
      <c r="B199" s="20" t="s">
        <v>395</v>
      </c>
      <c r="C199" s="21" t="s">
        <v>25</v>
      </c>
      <c r="D199" s="22" t="s">
        <v>25</v>
      </c>
      <c r="E199" s="22">
        <v>1</v>
      </c>
      <c r="F199" s="25" t="s">
        <v>25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396</v>
      </c>
      <c r="B200" s="20" t="s">
        <v>397</v>
      </c>
      <c r="C200" s="21" t="s">
        <v>25</v>
      </c>
      <c r="D200" s="22" t="s">
        <v>25</v>
      </c>
      <c r="E200" s="22">
        <v>1</v>
      </c>
      <c r="F200" s="25" t="s">
        <v>25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398</v>
      </c>
      <c r="B201" s="20" t="s">
        <v>399</v>
      </c>
      <c r="C201" s="21" t="s">
        <v>25</v>
      </c>
      <c r="D201" s="22" t="s">
        <v>25</v>
      </c>
      <c r="E201" s="22">
        <v>1</v>
      </c>
      <c r="F201" s="25" t="s">
        <v>25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400</v>
      </c>
      <c r="B202" s="20" t="s">
        <v>401</v>
      </c>
      <c r="C202" s="21" t="s">
        <v>25</v>
      </c>
      <c r="D202" s="22" t="s">
        <v>25</v>
      </c>
      <c r="E202" s="22">
        <v>1</v>
      </c>
      <c r="F202" s="25" t="s">
        <v>25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402</v>
      </c>
      <c r="B203" s="20" t="s">
        <v>403</v>
      </c>
      <c r="C203" s="21" t="s">
        <v>25</v>
      </c>
      <c r="D203" s="22" t="s">
        <v>25</v>
      </c>
      <c r="E203" s="22">
        <v>1</v>
      </c>
      <c r="F203" s="25" t="s">
        <v>25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404</v>
      </c>
      <c r="B204" s="20" t="s">
        <v>405</v>
      </c>
      <c r="C204" s="21" t="s">
        <v>25</v>
      </c>
      <c r="D204" s="22" t="s">
        <v>25</v>
      </c>
      <c r="E204" s="22">
        <v>1</v>
      </c>
      <c r="F204" s="25" t="s">
        <v>25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406</v>
      </c>
      <c r="B205" s="20" t="s">
        <v>94</v>
      </c>
      <c r="C205" s="21" t="s">
        <v>25</v>
      </c>
      <c r="D205" s="22" t="s">
        <v>25</v>
      </c>
      <c r="E205" s="22">
        <v>1</v>
      </c>
      <c r="F205" s="25" t="s">
        <v>25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407</v>
      </c>
      <c r="B206" s="26"/>
      <c r="C206" s="26"/>
      <c r="D206" s="26"/>
      <c r="E206" s="26"/>
      <c r="F206" s="26"/>
      <c r="G206" s="26"/>
      <c r="H206" s="27">
        <f t="shared" si="16"/>
        <v>1828034.52</v>
      </c>
      <c r="I206" s="27">
        <f t="shared" si="17"/>
        <v>1828034.52</v>
      </c>
      <c r="J206" s="5">
        <f>SUM(J11:J205)</f>
        <v>1828.0345199999999</v>
      </c>
      <c r="K206" s="10">
        <f t="shared" ref="K206:M206" si="20">SUM(K11:K205)</f>
        <v>100.00099999999995</v>
      </c>
      <c r="L206">
        <f t="shared" si="20"/>
        <v>288.25</v>
      </c>
      <c r="M206">
        <f t="shared" si="20"/>
        <v>1828.0345199999999</v>
      </c>
    </row>
    <row r="207" spans="1:13" ht="15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13" ht="15" hidden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6">
        <v>1539784.14</v>
      </c>
    </row>
    <row r="209" spans="1:10" ht="15" hidden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>
        <v>1828.0345199999999</v>
      </c>
    </row>
    <row r="210" spans="1:10" ht="15" hidden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>
        <f>J209-M206</f>
        <v>0</v>
      </c>
    </row>
    <row r="211" spans="1:10" ht="15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10" ht="15" x14ac:dyDescent="0.2">
      <c r="A212" s="13" t="s">
        <v>415</v>
      </c>
    </row>
  </sheetData>
  <autoFilter ref="A8:M206">
    <filterColumn colId="7">
      <filters>
        <filter val="10633,60"/>
        <filter val="11429,60"/>
        <filter val="122,20"/>
        <filter val="12791,40"/>
        <filter val="13223,10"/>
        <filter val="142048,90"/>
        <filter val="149298,40"/>
        <filter val="161908,30"/>
        <filter val="162,90"/>
        <filter val="17398,10"/>
        <filter val="174631,60"/>
        <filter val="176220,30"/>
        <filter val="1772,60"/>
        <filter val="18212,00"/>
        <filter val="1828034,52"/>
        <filter val="19090,82"/>
        <filter val="194629,00"/>
        <filter val="19537,40"/>
        <filter val="20388,00"/>
        <filter val="23,90"/>
        <filter val="23026,00"/>
        <filter val="23218,80"/>
        <filter val="23442,40"/>
        <filter val="2487,00"/>
        <filter val="29762,70"/>
        <filter val="3"/>
        <filter val="3358,40"/>
        <filter val="35579,40"/>
        <filter val="3797,60"/>
        <filter val="3943,60"/>
        <filter val="41910,60"/>
        <filter val="425,30"/>
        <filter val="4588,50"/>
        <filter val="4728,60"/>
        <filter val="4877,60"/>
        <filter val="494,80"/>
        <filter val="56737,30"/>
        <filter val="608,10"/>
        <filter val="63321,00"/>
        <filter val="6674,10"/>
        <filter val="7031,80"/>
        <filter val="7161,90"/>
        <filter val="7640,90"/>
        <filter val="76792,40"/>
        <filter val="8178,50"/>
        <filter val="82898,20"/>
        <filter val="8378,20"/>
        <filter val="85850,20"/>
        <filter val="8996,20"/>
        <filter val="92,4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2013-05-06T08:19:24Z</cp:lastPrinted>
  <dcterms:created xsi:type="dcterms:W3CDTF">2013-04-10T16:27:41Z</dcterms:created>
  <dcterms:modified xsi:type="dcterms:W3CDTF">2013-05-06T08:20:37Z</dcterms:modified>
</cp:coreProperties>
</file>